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616" yWindow="600" windowWidth="15636" windowHeight="11580"/>
  </bookViews>
  <sheets>
    <sheet name="Sheet1" sheetId="1" r:id="rId1"/>
  </sheets>
  <calcPr calcId="145621"/>
</workbook>
</file>

<file path=xl/calcChain.xml><?xml version="1.0" encoding="utf-8"?>
<calcChain xmlns="http://schemas.openxmlformats.org/spreadsheetml/2006/main">
  <c r="Y28" i="1" l="1"/>
  <c r="W28" i="1"/>
  <c r="U28" i="1"/>
  <c r="S28" i="1"/>
  <c r="Q28" i="1"/>
  <c r="O28" i="1"/>
  <c r="C28" i="1" l="1"/>
  <c r="M28" i="1"/>
  <c r="K28" i="1"/>
  <c r="I28" i="1"/>
  <c r="G28" i="1"/>
  <c r="E28" i="1"/>
</calcChain>
</file>

<file path=xl/sharedStrings.xml><?xml version="1.0" encoding="utf-8"?>
<sst xmlns="http://schemas.openxmlformats.org/spreadsheetml/2006/main" count="389" uniqueCount="185">
  <si>
    <t>tonnes of nutrients</t>
  </si>
  <si>
    <t>Afghanistan</t>
  </si>
  <si>
    <t>Albania</t>
  </si>
  <si>
    <t>Algeria</t>
  </si>
  <si>
    <t>Angola</t>
  </si>
  <si>
    <t>Argentina</t>
  </si>
  <si>
    <t>Armenia</t>
  </si>
  <si>
    <t>Australia</t>
  </si>
  <si>
    <t>Austria</t>
  </si>
  <si>
    <t>Azerbaijan</t>
  </si>
  <si>
    <t>Bahrain</t>
  </si>
  <si>
    <t>Bangladesh</t>
  </si>
  <si>
    <t>Barbados</t>
  </si>
  <si>
    <t>Belarus</t>
  </si>
  <si>
    <t>Belize</t>
  </si>
  <si>
    <t>Benin</t>
  </si>
  <si>
    <t>Bhutan</t>
  </si>
  <si>
    <t>Bosnia and Herzegovina</t>
  </si>
  <si>
    <t>Brazil</t>
  </si>
  <si>
    <t>Brunei Darussalam</t>
  </si>
  <si>
    <t>Bulgaria</t>
  </si>
  <si>
    <t>Burkina Faso</t>
  </si>
  <si>
    <t>Burundi</t>
  </si>
  <si>
    <t>Cambodia</t>
  </si>
  <si>
    <t>Cameroon</t>
  </si>
  <si>
    <t>Canada</t>
  </si>
  <si>
    <t>Chile</t>
  </si>
  <si>
    <t>China</t>
  </si>
  <si>
    <t>Colombia</t>
  </si>
  <si>
    <t>Congo</t>
  </si>
  <si>
    <t>Costa Rica</t>
  </si>
  <si>
    <t>Croatia</t>
  </si>
  <si>
    <t>Cuba</t>
  </si>
  <si>
    <t>Cyprus</t>
  </si>
  <si>
    <t>Czech Republic</t>
  </si>
  <si>
    <t>Denmark</t>
  </si>
  <si>
    <t>Dominica</t>
  </si>
  <si>
    <t>Ecuador</t>
  </si>
  <si>
    <t>Egypt</t>
  </si>
  <si>
    <t>El Salvador</t>
  </si>
  <si>
    <t>Eritrea</t>
  </si>
  <si>
    <t>Estonia</t>
  </si>
  <si>
    <t>Ethiopia</t>
  </si>
  <si>
    <t>Fiji</t>
  </si>
  <si>
    <t>Finland</t>
  </si>
  <si>
    <t>France</t>
  </si>
  <si>
    <t>French Polynesia</t>
  </si>
  <si>
    <t>Gabon</t>
  </si>
  <si>
    <t>Gambia</t>
  </si>
  <si>
    <t>Georgia</t>
  </si>
  <si>
    <t>Germany</t>
  </si>
  <si>
    <t>Ghana</t>
  </si>
  <si>
    <t>Greece</t>
  </si>
  <si>
    <t>Guatemala</t>
  </si>
  <si>
    <t>Guinea</t>
  </si>
  <si>
    <t>Guyana</t>
  </si>
  <si>
    <t>Honduras</t>
  </si>
  <si>
    <t>Hungary</t>
  </si>
  <si>
    <t>Iceland</t>
  </si>
  <si>
    <t>India</t>
  </si>
  <si>
    <t>Indonesia</t>
  </si>
  <si>
    <t>Iran (Islamic Republic of)</t>
  </si>
  <si>
    <t>Iraq</t>
  </si>
  <si>
    <t>Ireland</t>
  </si>
  <si>
    <t>Israel</t>
  </si>
  <si>
    <t>Italy</t>
  </si>
  <si>
    <t>Jamaica</t>
  </si>
  <si>
    <t>Japan</t>
  </si>
  <si>
    <t>Jordan</t>
  </si>
  <si>
    <t>Kazakhstan</t>
  </si>
  <si>
    <t>Kenya</t>
  </si>
  <si>
    <t>Kyrgyzstan</t>
  </si>
  <si>
    <t>Latvia</t>
  </si>
  <si>
    <t>Lebanon</t>
  </si>
  <si>
    <t>Lithuania</t>
  </si>
  <si>
    <t>Luxembourg</t>
  </si>
  <si>
    <t>Madagascar</t>
  </si>
  <si>
    <t>Malawi</t>
  </si>
  <si>
    <t>Malaysia</t>
  </si>
  <si>
    <t>Maldives</t>
  </si>
  <si>
    <t>Mali</t>
  </si>
  <si>
    <t>Malta</t>
  </si>
  <si>
    <t>Marshall Islands</t>
  </si>
  <si>
    <t>Mauritius</t>
  </si>
  <si>
    <t>Mexico</t>
  </si>
  <si>
    <t>Republic of Moldova</t>
  </si>
  <si>
    <t>Mongolia</t>
  </si>
  <si>
    <t>Morocco</t>
  </si>
  <si>
    <t>Mozambique</t>
  </si>
  <si>
    <t>Myanmar</t>
  </si>
  <si>
    <t>Namibia</t>
  </si>
  <si>
    <t>Nepal</t>
  </si>
  <si>
    <t>Netherlands</t>
  </si>
  <si>
    <t>New Caledonia</t>
  </si>
  <si>
    <t>New Zealand</t>
  </si>
  <si>
    <t>Nicaragua</t>
  </si>
  <si>
    <t>Niger</t>
  </si>
  <si>
    <t>Nigeria</t>
  </si>
  <si>
    <t>Norway</t>
  </si>
  <si>
    <t>Oman</t>
  </si>
  <si>
    <t>Pakistan</t>
  </si>
  <si>
    <t>Panama</t>
  </si>
  <si>
    <t>Papua New Guinea</t>
  </si>
  <si>
    <t>Paraguay</t>
  </si>
  <si>
    <t>Peru</t>
  </si>
  <si>
    <t>Philippines</t>
  </si>
  <si>
    <t>Poland</t>
  </si>
  <si>
    <t>Portugal</t>
  </si>
  <si>
    <t>Qatar</t>
  </si>
  <si>
    <t>Romania</t>
  </si>
  <si>
    <t>Russian Federation</t>
  </si>
  <si>
    <t>Rwanda</t>
  </si>
  <si>
    <t>Saint Kitts and Nevis</t>
  </si>
  <si>
    <t>Samoa</t>
  </si>
  <si>
    <t>Saudi Arabia</t>
  </si>
  <si>
    <t>Senegal</t>
  </si>
  <si>
    <t>Seychelles</t>
  </si>
  <si>
    <t>Singapore</t>
  </si>
  <si>
    <t>Slovakia</t>
  </si>
  <si>
    <t>Slovenia</t>
  </si>
  <si>
    <t>South Africa</t>
  </si>
  <si>
    <t>Spain</t>
  </si>
  <si>
    <t>Sri Lanka</t>
  </si>
  <si>
    <t>Sudan</t>
  </si>
  <si>
    <t>Suriname</t>
  </si>
  <si>
    <t>Sweden</t>
  </si>
  <si>
    <t>Switzerland</t>
  </si>
  <si>
    <t>Syrian Arab Republic</t>
  </si>
  <si>
    <t>Tajikistan</t>
  </si>
  <si>
    <t>Thailand</t>
  </si>
  <si>
    <t>Togo</t>
  </si>
  <si>
    <t>Tonga</t>
  </si>
  <si>
    <t>Trinidad and Tobago</t>
  </si>
  <si>
    <t>Tunisia</t>
  </si>
  <si>
    <t>Turkey</t>
  </si>
  <si>
    <t>Uganda</t>
  </si>
  <si>
    <t>Ukraine</t>
  </si>
  <si>
    <t>United Arab Emirates</t>
  </si>
  <si>
    <t>Uruguay</t>
  </si>
  <si>
    <t>Viet Nam</t>
  </si>
  <si>
    <t>Yemen</t>
  </si>
  <si>
    <t>Zambia</t>
  </si>
  <si>
    <t>Zimbabwe</t>
  </si>
  <si>
    <t>Footnotes:</t>
  </si>
  <si>
    <t>Definitions &amp; Technical notes:</t>
  </si>
  <si>
    <t>In some cases, a portion of fertilizer consumption may be for purposes unrelated to agricultural land. Therefore, the proportions should be treated as estimations.</t>
  </si>
  <si>
    <t>Environmental Indicators and Selected Time Series</t>
  </si>
  <si>
    <t>Choose a country from the following drop-down list:</t>
  </si>
  <si>
    <t>Country</t>
  </si>
  <si>
    <t>RefTable</t>
  </si>
  <si>
    <t>Sources:</t>
  </si>
  <si>
    <t>Antigua and Barbuda</t>
  </si>
  <si>
    <t>Venezuela (Bolivarian Republic of)</t>
  </si>
  <si>
    <t>...</t>
  </si>
  <si>
    <t>When the Fertilizer Utilization Account (FUA) does not balance due to utilization from stockpiles, apparent consumption has been set to zero.</t>
  </si>
  <si>
    <t>Serbia</t>
  </si>
  <si>
    <t xml:space="preserve">Data Quality: </t>
  </si>
  <si>
    <t xml:space="preserve"> </t>
  </si>
  <si>
    <t>Belgium</t>
  </si>
  <si>
    <t>Bolivia (Plurinational State of)</t>
  </si>
  <si>
    <t>Botswana</t>
  </si>
  <si>
    <t>Cook Islands</t>
  </si>
  <si>
    <t>Côte d'Ivoire</t>
  </si>
  <si>
    <t>Democratic Republic of the Congo</t>
  </si>
  <si>
    <t>Dominican Republic</t>
  </si>
  <si>
    <t>Kuwait</t>
  </si>
  <si>
    <t>Libya</t>
  </si>
  <si>
    <t>Montenegro</t>
  </si>
  <si>
    <t>Republic of Korea</t>
  </si>
  <si>
    <t>Saint Lucia</t>
  </si>
  <si>
    <t>The former Yugoslav Republic of Macedonia</t>
  </si>
  <si>
    <t>United Kingdom of Great Britain and Northern Ireland</t>
  </si>
  <si>
    <t>United Republic of Tanzania</t>
  </si>
  <si>
    <t>United States of America</t>
  </si>
  <si>
    <t>Uzbekistan</t>
  </si>
  <si>
    <t>Definitions for land areas can vary across countries. For more information on the country/area calculations for agricultural area visit the FAOSTAT website.</t>
  </si>
  <si>
    <t>FAOSTAT, Food and Agriculture Organization of the United Nations; Proportions calculated by UNSD Environment Statistics Section.</t>
  </si>
  <si>
    <t>China, Hong Kong Special Administrative Region</t>
  </si>
  <si>
    <r>
      <rPr>
        <sz val="8"/>
        <rFont val="Arial"/>
        <family val="2"/>
      </rPr>
      <t xml:space="preserve">Available at: </t>
    </r>
    <r>
      <rPr>
        <u/>
        <sz val="8"/>
        <color theme="10"/>
        <rFont val="Arial"/>
        <family val="2"/>
      </rPr>
      <t>http://faostat3.fao.org/home/E</t>
    </r>
  </si>
  <si>
    <t>… denotes no data available.</t>
  </si>
  <si>
    <t>http://faostat3.fao.org/download/R/*/E</t>
  </si>
  <si>
    <r>
      <t>Last update:</t>
    </r>
    <r>
      <rPr>
        <sz val="9"/>
        <rFont val="Arial"/>
        <family val="2"/>
      </rPr>
      <t xml:space="preserve"> January 2016</t>
    </r>
  </si>
  <si>
    <t>Consumption of Fertilizers per 1000 hectares of Agricultural Land Area: Phosphate</t>
  </si>
  <si>
    <r>
      <t>Proportions of consumption of fertilizers (by nutrient group) per unit of agricultural land area are calculated by UNSD using available consumption and land use data from FAOSTAT. The indicator units are tonnes of nutrients per 1000 hectares (or 10 km</t>
    </r>
    <r>
      <rPr>
        <vertAlign val="superscript"/>
        <sz val="8"/>
        <rFont val="Arial"/>
        <family val="2"/>
      </rPr>
      <t>2</t>
    </r>
    <r>
      <rPr>
        <sz val="8"/>
        <rFont val="Arial"/>
        <family val="2"/>
      </rPr>
      <t>) of agricultural land area for each country or area.</t>
    </r>
  </si>
  <si>
    <t>For more information visit the FAOSTAT website:</t>
  </si>
</sst>
</file>

<file path=xl/styles.xml><?xml version="1.0" encoding="utf-8"?>
<styleSheet xmlns="http://schemas.openxmlformats.org/spreadsheetml/2006/main" xmlns:mc="http://schemas.openxmlformats.org/markup-compatibility/2006" xmlns:x14ac="http://schemas.microsoft.com/office/spreadsheetml/2009/9/ac" mc:Ignorable="x14ac">
  <fonts count="38" x14ac:knownFonts="1">
    <font>
      <sz val="10"/>
      <name val="Arial"/>
    </font>
    <font>
      <sz val="11"/>
      <color theme="1"/>
      <name val="Calibri"/>
      <family val="2"/>
      <scheme val="minor"/>
    </font>
    <font>
      <sz val="8"/>
      <name val="Arial"/>
      <family val="2"/>
    </font>
    <font>
      <b/>
      <sz val="8"/>
      <name val="Arial"/>
      <family val="2"/>
    </font>
    <font>
      <i/>
      <sz val="8"/>
      <name val="Arial"/>
      <family val="2"/>
    </font>
    <font>
      <b/>
      <u/>
      <sz val="9"/>
      <name val="Arial"/>
      <family val="2"/>
    </font>
    <font>
      <vertAlign val="superscript"/>
      <sz val="8"/>
      <name val="Arial"/>
      <family val="2"/>
    </font>
    <font>
      <b/>
      <sz val="12"/>
      <name val="Arial"/>
      <family val="2"/>
    </font>
    <font>
      <b/>
      <sz val="15"/>
      <name val="Arial"/>
      <family val="2"/>
    </font>
    <font>
      <sz val="8"/>
      <color indexed="9"/>
      <name val="Arial"/>
      <family val="2"/>
    </font>
    <font>
      <b/>
      <sz val="10"/>
      <color indexed="8"/>
      <name val="Arial"/>
      <family val="2"/>
    </font>
    <font>
      <sz val="10"/>
      <color indexed="8"/>
      <name val="Arial"/>
      <family val="2"/>
    </font>
    <font>
      <b/>
      <sz val="8"/>
      <color indexed="9"/>
      <name val="Arial"/>
      <family val="2"/>
    </font>
    <font>
      <sz val="10"/>
      <color indexed="9"/>
      <name val="Arial"/>
      <family val="2"/>
    </font>
    <font>
      <sz val="10"/>
      <color indexed="9"/>
      <name val="Arial"/>
      <family val="2"/>
    </font>
    <font>
      <b/>
      <sz val="10"/>
      <color indexed="12"/>
      <name val="Arial"/>
      <family val="2"/>
    </font>
    <font>
      <i/>
      <sz val="9"/>
      <name val="Arial"/>
      <family val="2"/>
    </font>
    <font>
      <sz val="9"/>
      <name val="Arial"/>
      <family val="2"/>
    </font>
    <font>
      <i/>
      <vertAlign val="superscript"/>
      <sz val="8"/>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0"/>
      <color theme="10"/>
      <name val="Arial"/>
      <family val="2"/>
    </font>
    <font>
      <u/>
      <sz val="8"/>
      <color theme="10"/>
      <name val="Arial"/>
      <family val="2"/>
    </font>
    <font>
      <sz val="10"/>
      <color theme="0"/>
      <name val="Arial"/>
      <family val="2"/>
    </font>
  </fonts>
  <fills count="41">
    <fill>
      <patternFill patternType="none"/>
    </fill>
    <fill>
      <patternFill patternType="gray125"/>
    </fill>
    <fill>
      <patternFill patternType="solid">
        <fgColor indexed="42"/>
        <bgColor indexed="64"/>
      </patternFill>
    </fill>
    <fill>
      <patternFill patternType="solid">
        <fgColor indexed="55"/>
        <bgColor indexed="64"/>
      </patternFill>
    </fill>
    <fill>
      <patternFill patternType="solid">
        <fgColor indexed="22"/>
        <bgColor indexed="64"/>
      </patternFill>
    </fill>
    <fill>
      <patternFill patternType="solid">
        <fgColor indexed="23"/>
        <bgColor indexed="64"/>
      </patternFill>
    </fill>
    <fill>
      <patternFill patternType="solid">
        <fgColor indexed="43"/>
        <bgColor indexed="64"/>
      </patternFill>
    </fill>
    <fill>
      <patternFill patternType="solid">
        <fgColor theme="0"/>
        <bgColor indexed="64"/>
      </patternFill>
    </fill>
    <fill>
      <patternFill patternType="solid">
        <fgColor rgb="FFFFFFFF"/>
        <bgColor indexed="64"/>
      </patternFill>
    </fill>
    <fill>
      <patternFill patternType="solid">
        <fgColor rgb="FFFF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5">
    <xf numFmtId="0" fontId="0" fillId="0" borderId="0"/>
    <xf numFmtId="0" fontId="11" fillId="0" borderId="0"/>
    <xf numFmtId="0" fontId="19" fillId="0" borderId="0" applyNumberFormat="0" applyFill="0" applyBorder="0" applyAlignment="0" applyProtection="0"/>
    <xf numFmtId="0" fontId="20" fillId="0" borderId="12" applyNumberFormat="0" applyFill="0" applyAlignment="0" applyProtection="0"/>
    <xf numFmtId="0" fontId="21" fillId="0" borderId="13" applyNumberFormat="0" applyFill="0" applyAlignment="0" applyProtection="0"/>
    <xf numFmtId="0" fontId="22" fillId="0" borderId="14" applyNumberFormat="0" applyFill="0" applyAlignment="0" applyProtection="0"/>
    <xf numFmtId="0" fontId="22" fillId="0" borderId="0" applyNumberFormat="0" applyFill="0" applyBorder="0" applyAlignment="0" applyProtection="0"/>
    <xf numFmtId="0" fontId="23" fillId="10" borderId="0" applyNumberFormat="0" applyBorder="0" applyAlignment="0" applyProtection="0"/>
    <xf numFmtId="0" fontId="24" fillId="11" borderId="0" applyNumberFormat="0" applyBorder="0" applyAlignment="0" applyProtection="0"/>
    <xf numFmtId="0" fontId="25" fillId="12" borderId="0" applyNumberFormat="0" applyBorder="0" applyAlignment="0" applyProtection="0"/>
    <xf numFmtId="0" fontId="26" fillId="13" borderId="15" applyNumberFormat="0" applyAlignment="0" applyProtection="0"/>
    <xf numFmtId="0" fontId="27" fillId="14" borderId="16" applyNumberFormat="0" applyAlignment="0" applyProtection="0"/>
    <xf numFmtId="0" fontId="28" fillId="14" borderId="15" applyNumberFormat="0" applyAlignment="0" applyProtection="0"/>
    <xf numFmtId="0" fontId="29" fillId="0" borderId="17" applyNumberFormat="0" applyFill="0" applyAlignment="0" applyProtection="0"/>
    <xf numFmtId="0" fontId="30" fillId="15" borderId="18"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20" applyNumberFormat="0" applyFill="0" applyAlignment="0" applyProtection="0"/>
    <xf numFmtId="0" fontId="34"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4" fillId="36" borderId="0" applyNumberFormat="0" applyBorder="0" applyAlignment="0" applyProtection="0"/>
    <xf numFmtId="0" fontId="34"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34" fillId="40" borderId="0" applyNumberFormat="0" applyBorder="0" applyAlignment="0" applyProtection="0"/>
    <xf numFmtId="0" fontId="1" fillId="0" borderId="0"/>
    <xf numFmtId="0" fontId="1" fillId="16" borderId="19" applyNumberFormat="0" applyFont="0" applyAlignment="0" applyProtection="0"/>
    <xf numFmtId="0" fontId="35" fillId="0" borderId="0" applyNumberFormat="0" applyFill="0" applyBorder="0" applyAlignment="0" applyProtection="0"/>
  </cellStyleXfs>
  <cellXfs count="80">
    <xf numFmtId="0" fontId="0" fillId="0" borderId="0" xfId="0"/>
    <xf numFmtId="0" fontId="0" fillId="0" borderId="0" xfId="0" applyProtection="1">
      <protection locked="0"/>
    </xf>
    <xf numFmtId="0" fontId="8" fillId="2" borderId="0" xfId="0" applyFont="1" applyFill="1" applyAlignment="1" applyProtection="1">
      <alignment horizontal="left"/>
      <protection locked="0"/>
    </xf>
    <xf numFmtId="0" fontId="0" fillId="2" borderId="0" xfId="0" applyFill="1" applyProtection="1">
      <protection locked="0"/>
    </xf>
    <xf numFmtId="0" fontId="7" fillId="2" borderId="0" xfId="0" applyFont="1" applyFill="1" applyProtection="1">
      <protection locked="0"/>
    </xf>
    <xf numFmtId="0" fontId="2" fillId="2" borderId="0" xfId="0" applyFont="1" applyFill="1" applyAlignment="1" applyProtection="1">
      <alignment horizontal="right"/>
      <protection locked="0"/>
    </xf>
    <xf numFmtId="15" fontId="2" fillId="2" borderId="0" xfId="0" applyNumberFormat="1" applyFont="1" applyFill="1" applyProtection="1">
      <protection locked="0"/>
    </xf>
    <xf numFmtId="2" fontId="10" fillId="3" borderId="0" xfId="1" applyNumberFormat="1" applyFont="1" applyFill="1" applyBorder="1" applyAlignment="1" applyProtection="1">
      <alignment horizontal="left"/>
      <protection locked="0"/>
    </xf>
    <xf numFmtId="0" fontId="3" fillId="3" borderId="0" xfId="0" applyFont="1" applyFill="1" applyProtection="1">
      <protection locked="0"/>
    </xf>
    <xf numFmtId="0" fontId="0" fillId="4" borderId="0" xfId="0" applyFill="1" applyProtection="1">
      <protection locked="0"/>
    </xf>
    <xf numFmtId="0" fontId="2" fillId="0" borderId="0" xfId="0" applyFont="1" applyProtection="1">
      <protection locked="0"/>
    </xf>
    <xf numFmtId="2" fontId="2" fillId="0" borderId="0" xfId="0" applyNumberFormat="1" applyFont="1" applyAlignment="1" applyProtection="1">
      <alignment horizontal="right"/>
      <protection locked="0"/>
    </xf>
    <xf numFmtId="0" fontId="2" fillId="4" borderId="0" xfId="0" applyFont="1" applyFill="1" applyProtection="1">
      <protection locked="0"/>
    </xf>
    <xf numFmtId="2" fontId="2" fillId="4" borderId="0" xfId="0" applyNumberFormat="1" applyFont="1" applyFill="1" applyAlignment="1" applyProtection="1">
      <alignment horizontal="right"/>
      <protection locked="0"/>
    </xf>
    <xf numFmtId="2" fontId="4" fillId="0" borderId="0" xfId="0" applyNumberFormat="1" applyFont="1" applyFill="1" applyAlignment="1" applyProtection="1">
      <alignment horizontal="right"/>
      <protection locked="0"/>
    </xf>
    <xf numFmtId="0" fontId="5" fillId="0" borderId="0" xfId="0" applyFont="1" applyAlignment="1" applyProtection="1">
      <alignment horizontal="left"/>
      <protection locked="0"/>
    </xf>
    <xf numFmtId="0" fontId="2" fillId="0" borderId="0" xfId="0" applyFont="1" applyAlignment="1" applyProtection="1">
      <alignment vertical="top" shrinkToFit="1"/>
      <protection locked="0"/>
    </xf>
    <xf numFmtId="0" fontId="5" fillId="0" borderId="0" xfId="0" applyFont="1" applyAlignment="1" applyProtection="1">
      <alignment horizontal="left" wrapText="1"/>
      <protection locked="0"/>
    </xf>
    <xf numFmtId="0" fontId="14" fillId="0" borderId="0" xfId="0" applyFont="1" applyProtection="1">
      <protection hidden="1"/>
    </xf>
    <xf numFmtId="0" fontId="12" fillId="0" borderId="0" xfId="0" applyFont="1" applyFill="1" applyProtection="1">
      <protection hidden="1"/>
    </xf>
    <xf numFmtId="0" fontId="0" fillId="0" borderId="0" xfId="0" applyProtection="1">
      <protection hidden="1"/>
    </xf>
    <xf numFmtId="0" fontId="13" fillId="0" borderId="0" xfId="0" applyFont="1" applyFill="1" applyProtection="1">
      <protection hidden="1"/>
    </xf>
    <xf numFmtId="0" fontId="9" fillId="0" borderId="0" xfId="0" applyFont="1" applyFill="1" applyAlignment="1" applyProtection="1">
      <alignment horizontal="right"/>
      <protection hidden="1"/>
    </xf>
    <xf numFmtId="15" fontId="9" fillId="0" borderId="0" xfId="0" applyNumberFormat="1" applyFont="1" applyFill="1" applyProtection="1">
      <protection hidden="1"/>
    </xf>
    <xf numFmtId="0" fontId="0" fillId="5" borderId="1" xfId="0" applyFill="1" applyBorder="1" applyProtection="1">
      <protection hidden="1"/>
    </xf>
    <xf numFmtId="0" fontId="0" fillId="5" borderId="2" xfId="0" applyFill="1" applyBorder="1" applyProtection="1">
      <protection hidden="1"/>
    </xf>
    <xf numFmtId="0" fontId="2" fillId="5" borderId="2" xfId="0" applyFont="1" applyFill="1" applyBorder="1" applyAlignment="1" applyProtection="1">
      <alignment horizontal="right"/>
      <protection hidden="1"/>
    </xf>
    <xf numFmtId="15" fontId="2" fillId="5" borderId="3" xfId="0" applyNumberFormat="1" applyFont="1" applyFill="1" applyBorder="1" applyProtection="1">
      <protection hidden="1"/>
    </xf>
    <xf numFmtId="0" fontId="0" fillId="5" borderId="4" xfId="0" applyFill="1" applyBorder="1" applyProtection="1">
      <protection hidden="1"/>
    </xf>
    <xf numFmtId="0" fontId="0" fillId="5" borderId="0" xfId="0" applyFill="1" applyBorder="1" applyProtection="1">
      <protection hidden="1"/>
    </xf>
    <xf numFmtId="0" fontId="2" fillId="5" borderId="0" xfId="0" applyFont="1" applyFill="1" applyBorder="1" applyAlignment="1" applyProtection="1">
      <alignment horizontal="right"/>
      <protection hidden="1"/>
    </xf>
    <xf numFmtId="15" fontId="2" fillId="5" borderId="5" xfId="0" applyNumberFormat="1" applyFont="1" applyFill="1" applyBorder="1" applyProtection="1">
      <protection hidden="1"/>
    </xf>
    <xf numFmtId="0" fontId="0" fillId="5" borderId="6" xfId="0" applyFill="1" applyBorder="1" applyProtection="1">
      <protection hidden="1"/>
    </xf>
    <xf numFmtId="0" fontId="0" fillId="5" borderId="7" xfId="0" applyFill="1" applyBorder="1" applyProtection="1">
      <protection hidden="1"/>
    </xf>
    <xf numFmtId="0" fontId="2" fillId="5" borderId="7" xfId="0" applyFont="1" applyFill="1" applyBorder="1" applyAlignment="1" applyProtection="1">
      <alignment horizontal="right"/>
      <protection hidden="1"/>
    </xf>
    <xf numFmtId="15" fontId="2" fillId="5" borderId="8" xfId="0" applyNumberFormat="1" applyFont="1" applyFill="1" applyBorder="1" applyProtection="1">
      <protection hidden="1"/>
    </xf>
    <xf numFmtId="0" fontId="15" fillId="2" borderId="0" xfId="0" applyFont="1" applyFill="1" applyProtection="1">
      <protection locked="0"/>
    </xf>
    <xf numFmtId="0" fontId="16" fillId="2" borderId="0" xfId="0" applyFont="1" applyFill="1" applyAlignment="1" applyProtection="1">
      <alignment horizontal="right"/>
      <protection locked="0"/>
    </xf>
    <xf numFmtId="49" fontId="16" fillId="2" borderId="0" xfId="0" applyNumberFormat="1" applyFont="1" applyFill="1" applyAlignment="1" applyProtection="1">
      <alignment horizontal="right"/>
      <protection locked="0"/>
    </xf>
    <xf numFmtId="0" fontId="2" fillId="0" borderId="0" xfId="0" applyFont="1" applyAlignment="1" applyProtection="1">
      <alignment horizontal="left"/>
      <protection locked="0"/>
    </xf>
    <xf numFmtId="0" fontId="5" fillId="0" borderId="0" xfId="0" applyFont="1" applyBorder="1" applyAlignment="1">
      <alignment horizontal="left" wrapText="1"/>
    </xf>
    <xf numFmtId="0" fontId="0" fillId="0" borderId="0" xfId="0" applyBorder="1"/>
    <xf numFmtId="0" fontId="2" fillId="0" borderId="0" xfId="0" applyFont="1" applyAlignment="1" applyProtection="1">
      <alignment horizontal="right"/>
      <protection locked="0"/>
    </xf>
    <xf numFmtId="0" fontId="2" fillId="8" borderId="0" xfId="0" applyFont="1" applyFill="1" applyProtection="1">
      <protection locked="0"/>
    </xf>
    <xf numFmtId="2" fontId="2" fillId="8" borderId="0" xfId="0" applyNumberFormat="1" applyFont="1" applyFill="1" applyAlignment="1" applyProtection="1">
      <alignment horizontal="right"/>
      <protection locked="0"/>
    </xf>
    <xf numFmtId="0" fontId="18" fillId="8" borderId="0" xfId="0" applyFont="1" applyFill="1" applyAlignment="1" applyProtection="1">
      <alignment horizontal="left"/>
      <protection locked="0"/>
    </xf>
    <xf numFmtId="0" fontId="2" fillId="8" borderId="0" xfId="0" applyFont="1" applyFill="1" applyAlignment="1" applyProtection="1">
      <alignment wrapText="1"/>
      <protection locked="0"/>
    </xf>
    <xf numFmtId="0" fontId="2" fillId="9" borderId="0" xfId="0" applyFont="1" applyFill="1" applyProtection="1">
      <protection locked="0"/>
    </xf>
    <xf numFmtId="2" fontId="2" fillId="9" borderId="0" xfId="0" applyNumberFormat="1" applyFont="1" applyFill="1" applyAlignment="1" applyProtection="1">
      <alignment horizontal="right"/>
      <protection locked="0"/>
    </xf>
    <xf numFmtId="0" fontId="18" fillId="9" borderId="0" xfId="0" applyFont="1" applyFill="1" applyAlignment="1" applyProtection="1">
      <alignment horizontal="left"/>
      <protection locked="0"/>
    </xf>
    <xf numFmtId="2" fontId="18" fillId="9" borderId="0" xfId="0" applyNumberFormat="1" applyFont="1" applyFill="1" applyAlignment="1" applyProtection="1">
      <alignment horizontal="left"/>
      <protection locked="0"/>
    </xf>
    <xf numFmtId="0" fontId="14" fillId="7" borderId="0" xfId="0" applyFont="1" applyFill="1" applyProtection="1">
      <protection hidden="1"/>
    </xf>
    <xf numFmtId="15" fontId="2" fillId="5" borderId="2" xfId="0" applyNumberFormat="1" applyFont="1" applyFill="1" applyBorder="1" applyProtection="1">
      <protection hidden="1"/>
    </xf>
    <xf numFmtId="15" fontId="2" fillId="5" borderId="0" xfId="0" applyNumberFormat="1" applyFont="1" applyFill="1" applyBorder="1" applyProtection="1">
      <protection hidden="1"/>
    </xf>
    <xf numFmtId="15" fontId="2" fillId="5" borderId="7" xfId="0" applyNumberFormat="1" applyFont="1" applyFill="1" applyBorder="1" applyProtection="1">
      <protection hidden="1"/>
    </xf>
    <xf numFmtId="0" fontId="18" fillId="7" borderId="0" xfId="0" applyFont="1" applyFill="1" applyAlignment="1" applyProtection="1">
      <alignment horizontal="left"/>
      <protection locked="0"/>
    </xf>
    <xf numFmtId="0" fontId="18" fillId="0" borderId="0" xfId="0" applyFont="1" applyFill="1" applyAlignment="1" applyProtection="1">
      <alignment horizontal="left"/>
      <protection locked="0"/>
    </xf>
    <xf numFmtId="2" fontId="2" fillId="0" borderId="0" xfId="0" applyNumberFormat="1" applyFont="1" applyFill="1" applyAlignment="1" applyProtection="1">
      <alignment horizontal="right"/>
      <protection locked="0"/>
    </xf>
    <xf numFmtId="0" fontId="2" fillId="0" borderId="0" xfId="0" applyFont="1" applyFill="1" applyProtection="1">
      <protection locked="0"/>
    </xf>
    <xf numFmtId="0" fontId="2" fillId="7" borderId="0" xfId="0" applyFont="1" applyFill="1" applyProtection="1">
      <protection locked="0"/>
    </xf>
    <xf numFmtId="2" fontId="2" fillId="7" borderId="0" xfId="0" applyNumberFormat="1" applyFont="1" applyFill="1" applyAlignment="1" applyProtection="1">
      <alignment horizontal="right"/>
      <protection locked="0"/>
    </xf>
    <xf numFmtId="2" fontId="18" fillId="7" borderId="0" xfId="0" applyNumberFormat="1" applyFont="1" applyFill="1" applyAlignment="1" applyProtection="1">
      <alignment horizontal="left"/>
      <protection locked="0"/>
    </xf>
    <xf numFmtId="0" fontId="6" fillId="0" borderId="0" xfId="0" applyFont="1" applyAlignment="1" applyProtection="1">
      <alignment vertical="top" shrinkToFit="1"/>
      <protection locked="0"/>
    </xf>
    <xf numFmtId="0" fontId="37" fillId="0" borderId="0" xfId="0" applyFont="1" applyProtection="1">
      <protection locked="0"/>
    </xf>
    <xf numFmtId="0" fontId="5" fillId="0" borderId="0" xfId="0" applyFont="1" applyAlignment="1" applyProtection="1">
      <alignment horizontal="left" wrapText="1"/>
      <protection locked="0"/>
    </xf>
    <xf numFmtId="0" fontId="2" fillId="6" borderId="9" xfId="0" applyFont="1" applyFill="1" applyBorder="1" applyAlignment="1" applyProtection="1">
      <alignment horizontal="left"/>
      <protection locked="0"/>
    </xf>
    <xf numFmtId="0" fontId="2" fillId="6" borderId="10" xfId="0" applyFont="1" applyFill="1" applyBorder="1" applyAlignment="1" applyProtection="1">
      <alignment horizontal="left"/>
      <protection locked="0"/>
    </xf>
    <xf numFmtId="0" fontId="2" fillId="6" borderId="11" xfId="0" applyFont="1" applyFill="1" applyBorder="1" applyAlignment="1" applyProtection="1">
      <alignment horizontal="left"/>
      <protection locked="0"/>
    </xf>
    <xf numFmtId="0" fontId="5" fillId="0" borderId="0" xfId="0" applyFont="1" applyAlignment="1" applyProtection="1">
      <alignment horizontal="left"/>
      <protection locked="0"/>
    </xf>
    <xf numFmtId="0" fontId="4" fillId="4" borderId="0" xfId="0" applyFont="1" applyFill="1" applyAlignment="1" applyProtection="1">
      <alignment horizontal="center"/>
      <protection locked="0"/>
    </xf>
    <xf numFmtId="0" fontId="36" fillId="0" borderId="0" xfId="44" applyFont="1" applyAlignment="1" applyProtection="1">
      <alignment horizontal="left"/>
      <protection locked="0"/>
    </xf>
    <xf numFmtId="0" fontId="35" fillId="0" borderId="0" xfId="44" applyAlignment="1"/>
    <xf numFmtId="0" fontId="2" fillId="0" borderId="0" xfId="0" applyFont="1" applyAlignment="1" applyProtection="1">
      <alignment horizontal="left"/>
      <protection locked="0"/>
    </xf>
    <xf numFmtId="0" fontId="0" fillId="0" borderId="0" xfId="0" applyAlignment="1"/>
    <xf numFmtId="0" fontId="36" fillId="0" borderId="0" xfId="44" applyFont="1" applyBorder="1" applyAlignment="1"/>
    <xf numFmtId="0" fontId="2" fillId="0" borderId="0" xfId="0" applyFont="1" applyAlignment="1"/>
    <xf numFmtId="0" fontId="5" fillId="0" borderId="0" xfId="0" applyFont="1" applyBorder="1" applyAlignment="1">
      <alignment horizontal="left" wrapText="1"/>
    </xf>
    <xf numFmtId="0" fontId="2" fillId="0" borderId="0" xfId="0" applyFont="1" applyBorder="1" applyAlignment="1">
      <alignment horizontal="left"/>
    </xf>
    <xf numFmtId="0" fontId="2" fillId="0" borderId="0" xfId="0" applyFont="1" applyAlignment="1" applyProtection="1">
      <alignment horizontal="left" wrapText="1"/>
      <protection locked="0"/>
    </xf>
    <xf numFmtId="0" fontId="2" fillId="0" borderId="0" xfId="0" applyFont="1" applyAlignment="1">
      <alignment horizontal="left" wrapText="1"/>
    </xf>
  </cellXfs>
  <cellStyles count="45">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8" builtinId="27" customBuiltin="1"/>
    <cellStyle name="Calculation" xfId="12" builtinId="22" customBuiltin="1"/>
    <cellStyle name="Check Cell" xfId="14" builtinId="23" customBuiltin="1"/>
    <cellStyle name="Explanatory Text" xfId="16"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4" builtinId="8"/>
    <cellStyle name="Input" xfId="10" builtinId="20" customBuiltin="1"/>
    <cellStyle name="Linked Cell" xfId="13" builtinId="24" customBuiltin="1"/>
    <cellStyle name="Neutral" xfId="9" builtinId="28" customBuiltin="1"/>
    <cellStyle name="Normal" xfId="0" builtinId="0"/>
    <cellStyle name="Normal 2" xfId="42"/>
    <cellStyle name="Normal_Sheet1" xfId="1"/>
    <cellStyle name="Note 2" xfId="43"/>
    <cellStyle name="Output" xfId="11" builtinId="21" customBuiltin="1"/>
    <cellStyle name="Title" xfId="2" builtinId="15" customBuiltin="1"/>
    <cellStyle name="Total" xfId="17" builtinId="25" customBuiltin="1"/>
    <cellStyle name="Warning Text" xfId="15" builtinId="11"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a:ea typeface="Arial"/>
                <a:cs typeface="Arial"/>
              </a:defRPr>
            </a:pPr>
            <a:r>
              <a:rPr lang="fr-FR"/>
              <a:t>Consumption of Fertilizers per 1000 hectares of Agricultural Land Area: Phosphate</a:t>
            </a:r>
          </a:p>
        </c:rich>
      </c:tx>
      <c:layout>
        <c:manualLayout>
          <c:xMode val="edge"/>
          <c:yMode val="edge"/>
          <c:x val="0.13934426229508196"/>
          <c:y val="3.8910505836575876E-2"/>
        </c:manualLayout>
      </c:layout>
      <c:overlay val="0"/>
      <c:spPr>
        <a:noFill/>
        <a:ln w="25400">
          <a:noFill/>
        </a:ln>
      </c:spPr>
    </c:title>
    <c:autoTitleDeleted val="0"/>
    <c:plotArea>
      <c:layout>
        <c:manualLayout>
          <c:layoutTarget val="inner"/>
          <c:xMode val="edge"/>
          <c:yMode val="edge"/>
          <c:x val="0.15573770491803279"/>
          <c:y val="0.20622568093385213"/>
          <c:w val="0.75409836065573765"/>
          <c:h val="0.52140077821011677"/>
        </c:manualLayout>
      </c:layout>
      <c:barChart>
        <c:barDir val="col"/>
        <c:grouping val="clustered"/>
        <c:varyColors val="0"/>
        <c:ser>
          <c:idx val="0"/>
          <c:order val="0"/>
          <c:spPr>
            <a:gradFill rotWithShape="0">
              <a:gsLst>
                <a:gs pos="0">
                  <a:srgbClr xmlns:mc="http://schemas.openxmlformats.org/markup-compatibility/2006" xmlns:a14="http://schemas.microsoft.com/office/drawing/2010/main" val="808000" mc:Ignorable="a14" a14:legacySpreadsheetColorIndex="19"/>
                </a:gs>
                <a:gs pos="100000">
                  <a:srgbClr xmlns:mc="http://schemas.openxmlformats.org/markup-compatibility/2006" xmlns:a14="http://schemas.microsoft.com/office/drawing/2010/main" val="3B3B00" mc:Ignorable="a14" a14:legacySpreadsheetColorIndex="19">
                    <a:gamma/>
                    <a:shade val="46275"/>
                    <a:invGamma/>
                  </a:srgbClr>
                </a:gs>
              </a:gsLst>
              <a:lin ang="0" scaled="1"/>
            </a:gradFill>
            <a:ln w="12700">
              <a:solidFill>
                <a:srgbClr val="000000"/>
              </a:solidFill>
              <a:prstDash val="solid"/>
            </a:ln>
          </c:spPr>
          <c:invertIfNegative val="0"/>
          <c:cat>
            <c:numRef>
              <c:f>(Sheet1!$C$27,Sheet1!$E$27,Sheet1!$G$27,Sheet1!$I$27,Sheet1!$K$27,Sheet1!$M$27,Sheet1!$O$27,Sheet1!$Q$27,Sheet1!$S$27,Sheet1!$U$27,Sheet1!$W$27,Sheet1!$Y$27)</c:f>
              <c:numCache>
                <c:formatCode>General</c:formatCode>
                <c:ptCount val="12"/>
                <c:pt idx="0">
                  <c:v>2002</c:v>
                </c:pt>
                <c:pt idx="1">
                  <c:v>2003</c:v>
                </c:pt>
                <c:pt idx="2">
                  <c:v>2004</c:v>
                </c:pt>
                <c:pt idx="3">
                  <c:v>2005</c:v>
                </c:pt>
                <c:pt idx="4">
                  <c:v>2006</c:v>
                </c:pt>
                <c:pt idx="5">
                  <c:v>2007</c:v>
                </c:pt>
                <c:pt idx="6">
                  <c:v>2008</c:v>
                </c:pt>
                <c:pt idx="7">
                  <c:v>2009</c:v>
                </c:pt>
                <c:pt idx="8">
                  <c:v>2010</c:v>
                </c:pt>
                <c:pt idx="9">
                  <c:v>2011</c:v>
                </c:pt>
                <c:pt idx="10">
                  <c:v>2012</c:v>
                </c:pt>
                <c:pt idx="11">
                  <c:v>2013</c:v>
                </c:pt>
              </c:numCache>
            </c:numRef>
          </c:cat>
          <c:val>
            <c:numRef>
              <c:f>(Sheet1!$C$28,Sheet1!$E$28,Sheet1!$G$28,Sheet1!$I$28,Sheet1!$K$28,Sheet1!$M$28,Sheet1!$O$28,Sheet1!$Q$28,Sheet1!$S$28,Sheet1!$U$28,Sheet1!$W$28,Sheet1!$Y$28)</c:f>
              <c:numCache>
                <c:formatCode>General</c:formatCode>
                <c:ptCount val="12"/>
                <c:pt idx="0">
                  <c:v>7.1120175880062517E-2</c:v>
                </c:pt>
                <c:pt idx="1">
                  <c:v>0.13542600896860987</c:v>
                </c:pt>
                <c:pt idx="2">
                  <c:v>0.31829811927936486</c:v>
                </c:pt>
                <c:pt idx="3">
                  <c:v>0.21102611448166711</c:v>
                </c:pt>
                <c:pt idx="4">
                  <c:v>0</c:v>
                </c:pt>
                <c:pt idx="5" formatCode="dd\-mmm\-yy">
                  <c:v>0</c:v>
                </c:pt>
                <c:pt idx="6" formatCode="dd\-mmm\-yy">
                  <c:v>0</c:v>
                </c:pt>
                <c:pt idx="7" formatCode="dd\-mmm\-yy">
                  <c:v>0</c:v>
                </c:pt>
                <c:pt idx="8" formatCode="dd\-mmm\-yy">
                  <c:v>0</c:v>
                </c:pt>
                <c:pt idx="9" formatCode="dd\-mmm\-yy">
                  <c:v>0</c:v>
                </c:pt>
                <c:pt idx="10" formatCode="dd\-mmm\-yy">
                  <c:v>0</c:v>
                </c:pt>
                <c:pt idx="11" formatCode="dd\-mmm\-yy">
                  <c:v>0</c:v>
                </c:pt>
              </c:numCache>
            </c:numRef>
          </c:val>
        </c:ser>
        <c:dLbls>
          <c:showLegendKey val="0"/>
          <c:showVal val="0"/>
          <c:showCatName val="0"/>
          <c:showSerName val="0"/>
          <c:showPercent val="0"/>
          <c:showBubbleSize val="0"/>
        </c:dLbls>
        <c:gapWidth val="30"/>
        <c:axId val="213808640"/>
        <c:axId val="213840256"/>
      </c:barChart>
      <c:catAx>
        <c:axId val="213808640"/>
        <c:scaling>
          <c:orientation val="minMax"/>
        </c:scaling>
        <c:delete val="0"/>
        <c:axPos val="b"/>
        <c:title>
          <c:tx>
            <c:rich>
              <a:bodyPr/>
              <a:lstStyle/>
              <a:p>
                <a:pPr algn="r">
                  <a:defRPr sz="1000" b="1" i="0" u="none" strike="noStrike" baseline="0">
                    <a:solidFill>
                      <a:srgbClr val="000000"/>
                    </a:solidFill>
                    <a:latin typeface="Arial"/>
                    <a:ea typeface="Arial"/>
                    <a:cs typeface="Arial"/>
                  </a:defRPr>
                </a:pPr>
                <a:r>
                  <a:rPr lang="fr-FR"/>
                  <a:t>Time (year)</a:t>
                </a:r>
              </a:p>
            </c:rich>
          </c:tx>
          <c:layout>
            <c:manualLayout>
              <c:xMode val="edge"/>
              <c:yMode val="edge"/>
              <c:x val="0.4897988133162744"/>
              <c:y val="0.889753566796368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2700000" vert="horz"/>
          <a:lstStyle/>
          <a:p>
            <a:pPr>
              <a:defRPr sz="900" b="0" i="0" u="none" strike="noStrike" baseline="0">
                <a:solidFill>
                  <a:srgbClr val="000000"/>
                </a:solidFill>
                <a:latin typeface="Arial"/>
                <a:ea typeface="Arial"/>
                <a:cs typeface="Arial"/>
              </a:defRPr>
            </a:pPr>
            <a:endParaRPr lang="en-US"/>
          </a:p>
        </c:txPr>
        <c:crossAx val="213840256"/>
        <c:crosses val="autoZero"/>
        <c:auto val="1"/>
        <c:lblAlgn val="ctr"/>
        <c:lblOffset val="100"/>
        <c:tickLblSkip val="1"/>
        <c:tickMarkSkip val="1"/>
        <c:noMultiLvlLbl val="0"/>
      </c:catAx>
      <c:valAx>
        <c:axId val="213840256"/>
        <c:scaling>
          <c:orientation val="minMax"/>
        </c:scaling>
        <c:delete val="0"/>
        <c:axPos val="l"/>
        <c:majorGridlines>
          <c:spPr>
            <a:ln w="3175">
              <a:solidFill>
                <a:srgbClr val="000000"/>
              </a:solidFill>
              <a:prstDash val="solid"/>
            </a:ln>
          </c:spPr>
        </c:majorGridlines>
        <c:title>
          <c:tx>
            <c:rich>
              <a:bodyPr/>
              <a:lstStyle/>
              <a:p>
                <a:pPr>
                  <a:defRPr sz="900" b="1" i="0" u="none" strike="noStrike" baseline="0">
                    <a:solidFill>
                      <a:srgbClr val="000000"/>
                    </a:solidFill>
                    <a:latin typeface="Arial"/>
                    <a:ea typeface="Arial"/>
                    <a:cs typeface="Arial"/>
                  </a:defRPr>
                </a:pPr>
                <a:r>
                  <a:rPr lang="fr-FR"/>
                  <a:t>tonnes of nutrients</a:t>
                </a:r>
              </a:p>
            </c:rich>
          </c:tx>
          <c:layout>
            <c:manualLayout>
              <c:xMode val="edge"/>
              <c:yMode val="edge"/>
              <c:x val="3.2786885245901641E-2"/>
              <c:y val="0.2529182879377431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213808640"/>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333374</xdr:colOff>
      <xdr:row>7</xdr:row>
      <xdr:rowOff>152400</xdr:rowOff>
    </xdr:from>
    <xdr:to>
      <xdr:col>20</xdr:col>
      <xdr:colOff>581024</xdr:colOff>
      <xdr:row>23</xdr:row>
      <xdr:rowOff>38100</xdr:rowOff>
    </xdr:to>
    <xdr:graphicFrame macro="">
      <xdr:nvGraphicFramePr>
        <xdr:cNvPr id="1027"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504825</xdr:colOff>
      <xdr:row>23</xdr:row>
      <xdr:rowOff>66675</xdr:rowOff>
    </xdr:from>
    <xdr:to>
      <xdr:col>16</xdr:col>
      <xdr:colOff>66675</xdr:colOff>
      <xdr:row>25</xdr:row>
      <xdr:rowOff>0</xdr:rowOff>
    </xdr:to>
    <xdr:sp macro="" textlink="">
      <xdr:nvSpPr>
        <xdr:cNvPr id="1034" name="Text Box 10"/>
        <xdr:cNvSpPr txBox="1">
          <a:spLocks noChangeArrowheads="1"/>
        </xdr:cNvSpPr>
      </xdr:nvSpPr>
      <xdr:spPr bwMode="auto">
        <a:xfrm>
          <a:off x="5067300" y="3638550"/>
          <a:ext cx="3324225" cy="228600"/>
        </a:xfrm>
        <a:prstGeom prst="rect">
          <a:avLst/>
        </a:prstGeom>
        <a:solidFill>
          <a:srgbClr xmlns:mc="http://schemas.openxmlformats.org/markup-compatibility/2006" xmlns:a14="http://schemas.microsoft.com/office/drawing/2010/main" val="808080" mc:Ignorable="a14" a14:legacySpreadsheetColorIndex="23"/>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0" bIns="0" anchor="t" upright="1"/>
        <a:lstStyle/>
        <a:p>
          <a:pPr algn="l" rtl="0">
            <a:defRPr sz="1000"/>
          </a:pPr>
          <a:r>
            <a:rPr lang="fr-FR" sz="800" b="0" i="1" u="none" strike="noStrike" baseline="0">
              <a:solidFill>
                <a:srgbClr val="FFFFFF"/>
              </a:solidFill>
              <a:latin typeface="Arial"/>
              <a:cs typeface="Arial"/>
            </a:rPr>
            <a:t>website: http://unstats.un.org/unsd/ENVIRONMENT/qindicators.htm</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faostat3.fao.org/download/R/*/E" TargetMode="External"/><Relationship Id="rId1" Type="http://schemas.openxmlformats.org/officeDocument/2006/relationships/hyperlink" Target="http://faostat3.fao.org/home/E"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Z214"/>
  <sheetViews>
    <sheetView tabSelected="1" zoomScale="85" zoomScaleNormal="85" workbookViewId="0">
      <pane ySplit="30" topLeftCell="A31" activePane="bottomLeft" state="frozenSplit"/>
      <selection pane="bottomLeft" activeCell="A31" sqref="A31"/>
    </sheetView>
  </sheetViews>
  <sheetFormatPr defaultColWidth="9.109375" defaultRowHeight="13.2" x14ac:dyDescent="0.25"/>
  <cols>
    <col min="1" max="1" width="1.88671875" style="1" customWidth="1"/>
    <col min="2" max="2" width="24.5546875" style="1" customWidth="1"/>
    <col min="3" max="3" width="12.33203125" style="1" customWidth="1"/>
    <col min="4" max="4" width="1.6640625" style="1" customWidth="1"/>
    <col min="5" max="5" width="12.33203125" style="1" customWidth="1"/>
    <col min="6" max="6" width="1.6640625" style="1" customWidth="1"/>
    <col min="7" max="7" width="12.33203125" style="1" customWidth="1"/>
    <col min="8" max="8" width="1.6640625" style="1" customWidth="1"/>
    <col min="9" max="9" width="12.33203125" style="1" customWidth="1"/>
    <col min="10" max="10" width="1.6640625" style="1" customWidth="1"/>
    <col min="11" max="11" width="12.33203125" style="1" customWidth="1"/>
    <col min="12" max="12" width="1.6640625" style="1" customWidth="1"/>
    <col min="13" max="13" width="12.33203125" style="1" customWidth="1"/>
    <col min="14" max="14" width="1.6640625" style="1" customWidth="1"/>
    <col min="15" max="15" width="12.33203125" style="1" customWidth="1"/>
    <col min="16" max="16" width="2.109375" style="1" customWidth="1"/>
    <col min="17" max="17" width="12.33203125" style="1" customWidth="1"/>
    <col min="18" max="18" width="2.109375" style="1" customWidth="1"/>
    <col min="19" max="19" width="12.33203125" style="1" customWidth="1"/>
    <col min="20" max="20" width="2.109375" style="1" customWidth="1"/>
    <col min="21" max="21" width="12.33203125" style="1" customWidth="1"/>
    <col min="22" max="22" width="2.109375" style="1" customWidth="1"/>
    <col min="23" max="23" width="12.33203125" style="1" customWidth="1"/>
    <col min="24" max="24" width="2.109375" style="1" customWidth="1"/>
    <col min="25" max="25" width="12.33203125" style="1" customWidth="1"/>
    <col min="26" max="26" width="2.109375" style="1" customWidth="1"/>
    <col min="27" max="16384" width="9.109375" style="1"/>
  </cols>
  <sheetData>
    <row r="1" spans="2:26" ht="6" customHeight="1" x14ac:dyDescent="0.25"/>
    <row r="2" spans="2:26" ht="19.2" x14ac:dyDescent="0.35">
      <c r="B2" s="2" t="s">
        <v>146</v>
      </c>
      <c r="C2" s="3"/>
      <c r="D2" s="3"/>
      <c r="E2" s="3"/>
      <c r="F2" s="3"/>
      <c r="G2" s="3"/>
      <c r="H2" s="3"/>
      <c r="I2" s="3"/>
      <c r="J2" s="3"/>
      <c r="K2" s="3"/>
      <c r="L2" s="3"/>
      <c r="M2" s="3"/>
      <c r="N2" s="3"/>
      <c r="O2" s="3"/>
      <c r="P2" s="3"/>
      <c r="Q2" s="3"/>
      <c r="R2" s="3"/>
      <c r="S2" s="3"/>
      <c r="T2" s="3"/>
      <c r="U2" s="3"/>
      <c r="V2" s="3"/>
      <c r="W2" s="3"/>
      <c r="X2" s="3"/>
      <c r="Y2" s="3"/>
      <c r="Z2" s="3"/>
    </row>
    <row r="3" spans="2:26" ht="4.5" customHeight="1" x14ac:dyDescent="0.35">
      <c r="B3" s="2"/>
      <c r="C3" s="3"/>
      <c r="D3" s="3"/>
      <c r="E3" s="3"/>
      <c r="F3" s="3"/>
      <c r="G3" s="3"/>
      <c r="H3" s="3"/>
      <c r="I3" s="3"/>
      <c r="J3" s="3"/>
      <c r="K3" s="3"/>
      <c r="L3" s="3"/>
      <c r="M3" s="3"/>
      <c r="N3" s="3"/>
      <c r="O3" s="3"/>
      <c r="P3" s="3"/>
      <c r="Q3" s="3"/>
      <c r="R3" s="3"/>
      <c r="S3" s="3"/>
      <c r="T3" s="3"/>
      <c r="U3" s="3"/>
      <c r="V3" s="3"/>
      <c r="W3" s="3"/>
      <c r="X3" s="3"/>
      <c r="Y3" s="3"/>
      <c r="Z3" s="3"/>
    </row>
    <row r="4" spans="2:26" ht="15.6" x14ac:dyDescent="0.3">
      <c r="B4" s="4" t="s">
        <v>182</v>
      </c>
      <c r="C4" s="3"/>
      <c r="D4" s="3"/>
      <c r="E4" s="3"/>
      <c r="F4" s="3"/>
      <c r="G4" s="3"/>
      <c r="H4" s="3"/>
      <c r="I4" s="3"/>
      <c r="J4" s="3"/>
      <c r="K4" s="37"/>
      <c r="L4" s="37"/>
      <c r="M4" s="3"/>
      <c r="N4" s="38"/>
      <c r="O4" s="38" t="s">
        <v>181</v>
      </c>
      <c r="P4" s="3"/>
      <c r="Q4" s="3"/>
      <c r="R4" s="3"/>
      <c r="S4" s="3"/>
      <c r="T4" s="3"/>
      <c r="U4" s="3"/>
      <c r="V4" s="3"/>
      <c r="W4" s="3"/>
      <c r="X4" s="3"/>
      <c r="Y4" s="3"/>
      <c r="Z4" s="3"/>
    </row>
    <row r="5" spans="2:26" ht="10.5" customHeight="1" x14ac:dyDescent="0.25">
      <c r="B5" s="3"/>
      <c r="C5" s="3"/>
      <c r="D5" s="3"/>
      <c r="E5" s="3"/>
      <c r="F5" s="3"/>
      <c r="G5" s="3"/>
      <c r="H5" s="3"/>
      <c r="I5" s="3"/>
      <c r="J5" s="3"/>
      <c r="K5" s="5"/>
      <c r="L5" s="5"/>
      <c r="M5" s="6"/>
      <c r="N5" s="6"/>
      <c r="O5" s="3"/>
      <c r="P5" s="3"/>
      <c r="Q5" s="3"/>
      <c r="R5" s="3"/>
      <c r="S5" s="3"/>
      <c r="T5" s="3"/>
      <c r="U5" s="3"/>
      <c r="V5" s="3"/>
      <c r="W5" s="3"/>
      <c r="X5" s="3"/>
      <c r="Y5" s="3"/>
      <c r="Z5" s="3"/>
    </row>
    <row r="6" spans="2:26" x14ac:dyDescent="0.25">
      <c r="B6" s="3"/>
      <c r="C6" s="36" t="s">
        <v>147</v>
      </c>
      <c r="D6" s="36"/>
      <c r="E6" s="3"/>
      <c r="F6" s="3"/>
      <c r="G6" s="3"/>
      <c r="H6" s="3"/>
      <c r="I6" s="3"/>
      <c r="J6" s="3"/>
      <c r="K6" s="65" t="s">
        <v>1</v>
      </c>
      <c r="L6" s="66"/>
      <c r="M6" s="67"/>
      <c r="N6" s="3"/>
      <c r="O6" s="3"/>
      <c r="P6" s="3"/>
      <c r="Q6" s="3"/>
      <c r="R6" s="3"/>
      <c r="S6" s="3"/>
      <c r="T6" s="3"/>
      <c r="U6" s="3"/>
      <c r="V6" s="3"/>
      <c r="W6" s="3"/>
      <c r="X6" s="3"/>
      <c r="Y6" s="3"/>
      <c r="Z6" s="3"/>
    </row>
    <row r="7" spans="2:26" ht="10.5" customHeight="1" thickBot="1" x14ac:dyDescent="0.3">
      <c r="B7" s="3"/>
      <c r="C7" s="3"/>
      <c r="D7" s="3"/>
      <c r="E7" s="3"/>
      <c r="F7" s="3"/>
      <c r="G7" s="3"/>
      <c r="H7" s="3"/>
      <c r="I7" s="3"/>
      <c r="J7" s="3"/>
      <c r="K7" s="5"/>
      <c r="L7" s="5"/>
      <c r="M7" s="6"/>
      <c r="N7" s="6"/>
      <c r="O7" s="3"/>
      <c r="P7" s="3"/>
      <c r="Q7" s="3"/>
      <c r="R7" s="3"/>
      <c r="S7" s="3"/>
      <c r="T7" s="3"/>
      <c r="U7" s="3"/>
      <c r="V7" s="3"/>
      <c r="W7" s="3"/>
      <c r="X7" s="3"/>
      <c r="Y7" s="3"/>
      <c r="Z7" s="3"/>
    </row>
    <row r="8" spans="2:26" x14ac:dyDescent="0.25">
      <c r="B8" s="3"/>
      <c r="C8" s="24"/>
      <c r="D8" s="25"/>
      <c r="E8" s="25"/>
      <c r="F8" s="25"/>
      <c r="G8" s="25"/>
      <c r="H8" s="25"/>
      <c r="I8" s="25"/>
      <c r="J8" s="25"/>
      <c r="K8" s="26"/>
      <c r="L8" s="26"/>
      <c r="M8" s="52"/>
      <c r="N8" s="52"/>
      <c r="O8" s="52"/>
      <c r="P8" s="52"/>
      <c r="Q8" s="52"/>
      <c r="R8" s="52"/>
      <c r="S8" s="52"/>
      <c r="T8" s="52"/>
      <c r="U8" s="52"/>
      <c r="V8" s="27"/>
      <c r="W8" s="3"/>
      <c r="X8" s="3"/>
      <c r="Y8" s="3"/>
      <c r="Z8" s="3"/>
    </row>
    <row r="9" spans="2:26" x14ac:dyDescent="0.25">
      <c r="B9" s="3"/>
      <c r="C9" s="28"/>
      <c r="D9" s="29"/>
      <c r="E9" s="29"/>
      <c r="F9" s="29"/>
      <c r="G9" s="29"/>
      <c r="H9" s="29"/>
      <c r="I9" s="29"/>
      <c r="J9" s="29"/>
      <c r="K9" s="30"/>
      <c r="L9" s="30"/>
      <c r="M9" s="53"/>
      <c r="N9" s="53"/>
      <c r="O9" s="53"/>
      <c r="P9" s="53"/>
      <c r="Q9" s="53"/>
      <c r="R9" s="53"/>
      <c r="S9" s="53"/>
      <c r="T9" s="53"/>
      <c r="U9" s="53"/>
      <c r="V9" s="31"/>
      <c r="W9" s="3"/>
      <c r="X9" s="3"/>
      <c r="Y9" s="3"/>
      <c r="Z9" s="3"/>
    </row>
    <row r="10" spans="2:26" x14ac:dyDescent="0.25">
      <c r="B10" s="3"/>
      <c r="C10" s="28"/>
      <c r="D10" s="29"/>
      <c r="E10" s="29"/>
      <c r="F10" s="29"/>
      <c r="G10" s="29"/>
      <c r="H10" s="29"/>
      <c r="I10" s="29"/>
      <c r="J10" s="29"/>
      <c r="K10" s="30"/>
      <c r="L10" s="30"/>
      <c r="M10" s="53"/>
      <c r="N10" s="53"/>
      <c r="O10" s="53"/>
      <c r="P10" s="53"/>
      <c r="Q10" s="53"/>
      <c r="R10" s="53"/>
      <c r="S10" s="53"/>
      <c r="T10" s="53"/>
      <c r="U10" s="53"/>
      <c r="V10" s="31"/>
      <c r="W10" s="3"/>
      <c r="X10" s="3"/>
      <c r="Y10" s="3"/>
      <c r="Z10" s="3"/>
    </row>
    <row r="11" spans="2:26" x14ac:dyDescent="0.25">
      <c r="B11" s="3"/>
      <c r="C11" s="28"/>
      <c r="D11" s="29"/>
      <c r="E11" s="29"/>
      <c r="F11" s="29"/>
      <c r="G11" s="29"/>
      <c r="H11" s="29"/>
      <c r="I11" s="29"/>
      <c r="J11" s="29"/>
      <c r="K11" s="30"/>
      <c r="L11" s="30"/>
      <c r="M11" s="53"/>
      <c r="N11" s="53"/>
      <c r="O11" s="53"/>
      <c r="P11" s="53"/>
      <c r="Q11" s="53"/>
      <c r="R11" s="53"/>
      <c r="S11" s="53"/>
      <c r="T11" s="53"/>
      <c r="U11" s="53"/>
      <c r="V11" s="31"/>
      <c r="W11" s="3"/>
      <c r="X11" s="3"/>
      <c r="Y11" s="3"/>
      <c r="Z11" s="3"/>
    </row>
    <row r="12" spans="2:26" x14ac:dyDescent="0.25">
      <c r="B12" s="3"/>
      <c r="C12" s="28"/>
      <c r="D12" s="29"/>
      <c r="E12" s="29"/>
      <c r="F12" s="29"/>
      <c r="G12" s="29"/>
      <c r="H12" s="29"/>
      <c r="I12" s="29"/>
      <c r="J12" s="29"/>
      <c r="K12" s="30"/>
      <c r="L12" s="30"/>
      <c r="M12" s="53"/>
      <c r="N12" s="53"/>
      <c r="O12" s="53"/>
      <c r="P12" s="53"/>
      <c r="Q12" s="53"/>
      <c r="R12" s="53"/>
      <c r="S12" s="53"/>
      <c r="T12" s="53"/>
      <c r="U12" s="53"/>
      <c r="V12" s="31"/>
      <c r="W12" s="3"/>
      <c r="X12" s="3"/>
      <c r="Y12" s="3"/>
      <c r="Z12" s="3"/>
    </row>
    <row r="13" spans="2:26" x14ac:dyDescent="0.25">
      <c r="B13" s="3"/>
      <c r="C13" s="28"/>
      <c r="D13" s="29"/>
      <c r="E13" s="29"/>
      <c r="F13" s="29"/>
      <c r="G13" s="29"/>
      <c r="H13" s="29"/>
      <c r="I13" s="29"/>
      <c r="J13" s="29"/>
      <c r="K13" s="30"/>
      <c r="L13" s="30"/>
      <c r="M13" s="53"/>
      <c r="N13" s="53"/>
      <c r="O13" s="53"/>
      <c r="P13" s="53"/>
      <c r="Q13" s="53"/>
      <c r="R13" s="53"/>
      <c r="S13" s="53"/>
      <c r="T13" s="53"/>
      <c r="U13" s="53"/>
      <c r="V13" s="31"/>
      <c r="W13" s="3"/>
      <c r="X13" s="3"/>
      <c r="Y13" s="3"/>
      <c r="Z13" s="3"/>
    </row>
    <row r="14" spans="2:26" x14ac:dyDescent="0.25">
      <c r="B14" s="3"/>
      <c r="C14" s="28"/>
      <c r="D14" s="29"/>
      <c r="E14" s="29"/>
      <c r="F14" s="29"/>
      <c r="G14" s="29"/>
      <c r="H14" s="29"/>
      <c r="I14" s="29"/>
      <c r="J14" s="29"/>
      <c r="K14" s="30"/>
      <c r="L14" s="30"/>
      <c r="M14" s="53"/>
      <c r="N14" s="53"/>
      <c r="O14" s="53"/>
      <c r="P14" s="53"/>
      <c r="Q14" s="53"/>
      <c r="R14" s="53"/>
      <c r="S14" s="53"/>
      <c r="T14" s="53"/>
      <c r="U14" s="53"/>
      <c r="V14" s="31"/>
      <c r="W14" s="3"/>
      <c r="X14" s="3"/>
      <c r="Y14" s="3"/>
      <c r="Z14" s="3"/>
    </row>
    <row r="15" spans="2:26" x14ac:dyDescent="0.25">
      <c r="B15" s="3"/>
      <c r="C15" s="28"/>
      <c r="D15" s="29"/>
      <c r="E15" s="29"/>
      <c r="F15" s="29"/>
      <c r="G15" s="29"/>
      <c r="H15" s="29"/>
      <c r="I15" s="29"/>
      <c r="J15" s="29"/>
      <c r="K15" s="30"/>
      <c r="L15" s="30"/>
      <c r="M15" s="53"/>
      <c r="N15" s="53"/>
      <c r="O15" s="53"/>
      <c r="P15" s="53"/>
      <c r="Q15" s="53"/>
      <c r="R15" s="53"/>
      <c r="S15" s="53"/>
      <c r="T15" s="53"/>
      <c r="U15" s="53"/>
      <c r="V15" s="31"/>
      <c r="W15" s="3"/>
      <c r="X15" s="3"/>
      <c r="Y15" s="3"/>
      <c r="Z15" s="3"/>
    </row>
    <row r="16" spans="2:26" x14ac:dyDescent="0.25">
      <c r="B16" s="3"/>
      <c r="C16" s="28"/>
      <c r="D16" s="29"/>
      <c r="E16" s="29"/>
      <c r="F16" s="29"/>
      <c r="G16" s="29"/>
      <c r="H16" s="29"/>
      <c r="I16" s="29"/>
      <c r="J16" s="29"/>
      <c r="K16" s="30"/>
      <c r="L16" s="30"/>
      <c r="M16" s="53"/>
      <c r="N16" s="53"/>
      <c r="O16" s="53"/>
      <c r="P16" s="53"/>
      <c r="Q16" s="53"/>
      <c r="R16" s="53"/>
      <c r="S16" s="53"/>
      <c r="T16" s="53"/>
      <c r="U16" s="53"/>
      <c r="V16" s="31"/>
      <c r="W16" s="3"/>
      <c r="X16" s="3"/>
      <c r="Y16" s="3"/>
      <c r="Z16" s="3"/>
    </row>
    <row r="17" spans="1:26" x14ac:dyDescent="0.25">
      <c r="B17" s="3"/>
      <c r="C17" s="28"/>
      <c r="D17" s="29"/>
      <c r="E17" s="29"/>
      <c r="F17" s="29"/>
      <c r="G17" s="29"/>
      <c r="H17" s="29"/>
      <c r="I17" s="29"/>
      <c r="J17" s="29"/>
      <c r="K17" s="30"/>
      <c r="L17" s="30"/>
      <c r="M17" s="53"/>
      <c r="N17" s="53"/>
      <c r="O17" s="53"/>
      <c r="P17" s="53"/>
      <c r="Q17" s="53"/>
      <c r="R17" s="53"/>
      <c r="S17" s="53"/>
      <c r="T17" s="53"/>
      <c r="U17" s="53"/>
      <c r="V17" s="31"/>
      <c r="W17" s="3"/>
      <c r="X17" s="3"/>
      <c r="Y17" s="3"/>
      <c r="Z17" s="3"/>
    </row>
    <row r="18" spans="1:26" x14ac:dyDescent="0.25">
      <c r="B18" s="3"/>
      <c r="C18" s="28"/>
      <c r="D18" s="29"/>
      <c r="E18" s="29"/>
      <c r="F18" s="29"/>
      <c r="G18" s="29"/>
      <c r="H18" s="29"/>
      <c r="I18" s="29"/>
      <c r="J18" s="29"/>
      <c r="K18" s="30"/>
      <c r="L18" s="30"/>
      <c r="M18" s="53"/>
      <c r="N18" s="53"/>
      <c r="O18" s="53"/>
      <c r="P18" s="53"/>
      <c r="Q18" s="53"/>
      <c r="R18" s="53"/>
      <c r="S18" s="53"/>
      <c r="T18" s="53"/>
      <c r="U18" s="53"/>
      <c r="V18" s="31"/>
      <c r="W18" s="3"/>
      <c r="X18" s="3"/>
      <c r="Y18" s="3"/>
      <c r="Z18" s="3"/>
    </row>
    <row r="19" spans="1:26" x14ac:dyDescent="0.25">
      <c r="B19" s="3"/>
      <c r="C19" s="28"/>
      <c r="D19" s="29"/>
      <c r="E19" s="29"/>
      <c r="F19" s="29"/>
      <c r="G19" s="29"/>
      <c r="H19" s="29"/>
      <c r="I19" s="29"/>
      <c r="J19" s="29"/>
      <c r="K19" s="30"/>
      <c r="L19" s="30"/>
      <c r="M19" s="53"/>
      <c r="N19" s="53"/>
      <c r="O19" s="53"/>
      <c r="P19" s="53"/>
      <c r="Q19" s="53"/>
      <c r="R19" s="53"/>
      <c r="S19" s="53"/>
      <c r="T19" s="53"/>
      <c r="U19" s="53"/>
      <c r="V19" s="31"/>
      <c r="W19" s="3"/>
      <c r="X19" s="3"/>
      <c r="Y19" s="3"/>
      <c r="Z19" s="3"/>
    </row>
    <row r="20" spans="1:26" x14ac:dyDescent="0.25">
      <c r="B20" s="3"/>
      <c r="C20" s="28"/>
      <c r="D20" s="29"/>
      <c r="E20" s="29"/>
      <c r="F20" s="29"/>
      <c r="G20" s="29"/>
      <c r="H20" s="29"/>
      <c r="I20" s="29"/>
      <c r="J20" s="29"/>
      <c r="K20" s="30"/>
      <c r="L20" s="30"/>
      <c r="M20" s="53"/>
      <c r="N20" s="53"/>
      <c r="O20" s="53"/>
      <c r="P20" s="53"/>
      <c r="Q20" s="53"/>
      <c r="R20" s="53"/>
      <c r="S20" s="53"/>
      <c r="T20" s="53"/>
      <c r="U20" s="53"/>
      <c r="V20" s="31"/>
      <c r="W20" s="3"/>
      <c r="X20" s="3"/>
      <c r="Y20" s="3"/>
      <c r="Z20" s="3"/>
    </row>
    <row r="21" spans="1:26" ht="10.5" customHeight="1" x14ac:dyDescent="0.25">
      <c r="B21" s="3"/>
      <c r="C21" s="28"/>
      <c r="D21" s="29"/>
      <c r="E21" s="29"/>
      <c r="F21" s="29"/>
      <c r="G21" s="29"/>
      <c r="H21" s="29"/>
      <c r="I21" s="29"/>
      <c r="J21" s="29"/>
      <c r="K21" s="30"/>
      <c r="L21" s="30"/>
      <c r="M21" s="53"/>
      <c r="N21" s="53"/>
      <c r="O21" s="53"/>
      <c r="P21" s="53"/>
      <c r="Q21" s="53"/>
      <c r="R21" s="53"/>
      <c r="S21" s="53"/>
      <c r="T21" s="53"/>
      <c r="U21" s="53"/>
      <c r="V21" s="31"/>
      <c r="W21" s="3"/>
      <c r="X21" s="3"/>
      <c r="Y21" s="3"/>
      <c r="Z21" s="3"/>
    </row>
    <row r="22" spans="1:26" x14ac:dyDescent="0.25">
      <c r="B22" s="3"/>
      <c r="C22" s="28"/>
      <c r="D22" s="29"/>
      <c r="E22" s="29"/>
      <c r="F22" s="29"/>
      <c r="G22" s="29"/>
      <c r="H22" s="29"/>
      <c r="I22" s="29"/>
      <c r="J22" s="29"/>
      <c r="K22" s="30"/>
      <c r="L22" s="30"/>
      <c r="M22" s="53"/>
      <c r="N22" s="53"/>
      <c r="O22" s="53"/>
      <c r="P22" s="53"/>
      <c r="Q22" s="53"/>
      <c r="R22" s="53"/>
      <c r="S22" s="53"/>
      <c r="T22" s="53"/>
      <c r="U22" s="53"/>
      <c r="V22" s="31"/>
      <c r="W22" s="3"/>
      <c r="X22" s="3"/>
      <c r="Y22" s="3"/>
      <c r="Z22" s="3"/>
    </row>
    <row r="23" spans="1:26" x14ac:dyDescent="0.25">
      <c r="B23" s="3"/>
      <c r="C23" s="28"/>
      <c r="D23" s="29"/>
      <c r="E23" s="29"/>
      <c r="F23" s="29"/>
      <c r="G23" s="29"/>
      <c r="H23" s="29"/>
      <c r="I23" s="29"/>
      <c r="J23" s="29"/>
      <c r="K23" s="30"/>
      <c r="L23" s="30"/>
      <c r="M23" s="53"/>
      <c r="N23" s="53"/>
      <c r="O23" s="53"/>
      <c r="P23" s="53"/>
      <c r="Q23" s="53"/>
      <c r="R23" s="53"/>
      <c r="S23" s="53"/>
      <c r="T23" s="53"/>
      <c r="U23" s="53"/>
      <c r="V23" s="31"/>
      <c r="W23" s="3"/>
      <c r="X23" s="3"/>
      <c r="Y23" s="3"/>
      <c r="Z23" s="3"/>
    </row>
    <row r="24" spans="1:26" x14ac:dyDescent="0.25">
      <c r="B24" s="3"/>
      <c r="C24" s="28"/>
      <c r="D24" s="29"/>
      <c r="E24" s="29"/>
      <c r="F24" s="29"/>
      <c r="G24" s="29"/>
      <c r="H24" s="29"/>
      <c r="I24" s="29"/>
      <c r="J24" s="29"/>
      <c r="K24" s="30"/>
      <c r="L24" s="30"/>
      <c r="M24" s="53"/>
      <c r="N24" s="53"/>
      <c r="O24" s="53"/>
      <c r="P24" s="53"/>
      <c r="Q24" s="53"/>
      <c r="R24" s="53"/>
      <c r="S24" s="53"/>
      <c r="T24" s="53"/>
      <c r="U24" s="53"/>
      <c r="V24" s="31"/>
      <c r="W24" s="3"/>
      <c r="X24" s="3"/>
      <c r="Y24" s="3"/>
      <c r="Z24" s="3"/>
    </row>
    <row r="25" spans="1:26" ht="10.5" customHeight="1" thickBot="1" x14ac:dyDescent="0.3">
      <c r="B25" s="3"/>
      <c r="C25" s="32"/>
      <c r="D25" s="33"/>
      <c r="E25" s="33"/>
      <c r="F25" s="33"/>
      <c r="G25" s="33"/>
      <c r="H25" s="33"/>
      <c r="I25" s="33"/>
      <c r="J25" s="33"/>
      <c r="K25" s="34"/>
      <c r="L25" s="34"/>
      <c r="M25" s="54"/>
      <c r="N25" s="54"/>
      <c r="O25" s="54"/>
      <c r="P25" s="54"/>
      <c r="Q25" s="54"/>
      <c r="R25" s="54"/>
      <c r="S25" s="54"/>
      <c r="T25" s="54"/>
      <c r="U25" s="54"/>
      <c r="V25" s="35"/>
      <c r="W25" s="3"/>
      <c r="X25" s="3"/>
      <c r="Y25" s="3"/>
      <c r="Z25" s="3"/>
    </row>
    <row r="26" spans="1:26" ht="9" customHeight="1" x14ac:dyDescent="0.25">
      <c r="B26" s="3"/>
      <c r="C26" s="3"/>
      <c r="D26" s="3"/>
      <c r="E26" s="3"/>
      <c r="F26" s="3"/>
      <c r="G26" s="3"/>
      <c r="H26" s="3"/>
      <c r="I26" s="3"/>
      <c r="J26" s="3"/>
      <c r="K26" s="5"/>
      <c r="L26" s="5"/>
      <c r="M26" s="6"/>
      <c r="N26" s="6"/>
      <c r="O26" s="3"/>
      <c r="P26" s="3"/>
      <c r="Q26" s="3"/>
      <c r="R26" s="3"/>
      <c r="S26" s="3"/>
      <c r="T26" s="3"/>
      <c r="U26" s="3"/>
      <c r="V26" s="3"/>
      <c r="W26" s="3"/>
      <c r="X26" s="3"/>
      <c r="Y26" s="3"/>
      <c r="Z26" s="3"/>
    </row>
    <row r="27" spans="1:26" ht="9.6" customHeight="1" x14ac:dyDescent="0.25">
      <c r="B27" s="18" t="s">
        <v>149</v>
      </c>
      <c r="C27" s="19">
        <v>2002</v>
      </c>
      <c r="D27" s="19"/>
      <c r="E27" s="19">
        <v>2003</v>
      </c>
      <c r="F27" s="19"/>
      <c r="G27" s="19">
        <v>2004</v>
      </c>
      <c r="H27" s="19"/>
      <c r="I27" s="19">
        <v>2005</v>
      </c>
      <c r="J27" s="19"/>
      <c r="K27" s="19">
        <v>2006</v>
      </c>
      <c r="L27" s="19"/>
      <c r="M27" s="19">
        <v>2007</v>
      </c>
      <c r="N27" s="19"/>
      <c r="O27" s="19">
        <v>2008</v>
      </c>
      <c r="P27" s="19"/>
      <c r="Q27" s="19">
        <v>2009</v>
      </c>
      <c r="R27" s="19"/>
      <c r="S27" s="19">
        <v>2010</v>
      </c>
      <c r="T27" s="19"/>
      <c r="U27" s="19">
        <v>2011</v>
      </c>
      <c r="V27" s="19"/>
      <c r="W27" s="19">
        <v>2012</v>
      </c>
      <c r="X27" s="19"/>
      <c r="Y27" s="19">
        <v>2013</v>
      </c>
      <c r="Z27" s="20"/>
    </row>
    <row r="28" spans="1:26" ht="9" customHeight="1" x14ac:dyDescent="0.25">
      <c r="B28" s="20"/>
      <c r="C28" s="21">
        <f>VLOOKUP(K6,A31:P193,3,TRUE)</f>
        <v>7.1120175880062517E-2</v>
      </c>
      <c r="D28" s="21"/>
      <c r="E28" s="21">
        <f>VLOOKUP(K6,A31:O193,5,TRUE)</f>
        <v>0.13542600896860987</v>
      </c>
      <c r="F28" s="21"/>
      <c r="G28" s="21">
        <f>VLOOKUP(K6,A31:O193,7,TRUE)</f>
        <v>0.31829811927936486</v>
      </c>
      <c r="H28" s="21"/>
      <c r="I28" s="21">
        <f>VLOOKUP(K6,A31:O193,9,TRUE)</f>
        <v>0.21102611448166711</v>
      </c>
      <c r="J28" s="21"/>
      <c r="K28" s="22">
        <f>VLOOKUP(K6,A31:O193,11,TRUE)</f>
        <v>0</v>
      </c>
      <c r="L28" s="22"/>
      <c r="M28" s="23">
        <f>VLOOKUP(K6,A31:O193,13,TRUE)</f>
        <v>0</v>
      </c>
      <c r="N28" s="23"/>
      <c r="O28" s="23">
        <f>VLOOKUP(K6,A31:O193,15,TRUE)</f>
        <v>0</v>
      </c>
      <c r="P28" s="23"/>
      <c r="Q28" s="23">
        <f>VLOOKUP(K6,A31:Y193,17,TRUE)</f>
        <v>0</v>
      </c>
      <c r="R28" s="23"/>
      <c r="S28" s="23">
        <f>VLOOKUP(K6,A31:Y193,19,TRUE)</f>
        <v>0</v>
      </c>
      <c r="T28" s="23"/>
      <c r="U28" s="23">
        <f>VLOOKUP(K6,A31:Y193,21,TRUE)</f>
        <v>0</v>
      </c>
      <c r="V28" s="23"/>
      <c r="W28" s="23">
        <f>VLOOKUP(K6,A31:Y193,23,TRUE)</f>
        <v>0</v>
      </c>
      <c r="X28" s="23"/>
      <c r="Y28" s="23">
        <f>VLOOKUP(K6,A31:Y193,25,TRUE)</f>
        <v>0</v>
      </c>
      <c r="Z28" s="20"/>
    </row>
    <row r="29" spans="1:26" x14ac:dyDescent="0.25">
      <c r="B29" s="7" t="s">
        <v>148</v>
      </c>
      <c r="C29" s="8">
        <v>2002</v>
      </c>
      <c r="D29" s="8"/>
      <c r="E29" s="8">
        <v>2003</v>
      </c>
      <c r="F29" s="8"/>
      <c r="G29" s="8">
        <v>2004</v>
      </c>
      <c r="H29" s="8"/>
      <c r="I29" s="8">
        <v>2005</v>
      </c>
      <c r="J29" s="8"/>
      <c r="K29" s="8">
        <v>2006</v>
      </c>
      <c r="L29" s="8"/>
      <c r="M29" s="8">
        <v>2007</v>
      </c>
      <c r="N29" s="8"/>
      <c r="O29" s="8">
        <v>2008</v>
      </c>
      <c r="P29" s="8"/>
      <c r="Q29" s="8">
        <v>2009</v>
      </c>
      <c r="R29" s="8"/>
      <c r="S29" s="8">
        <v>2010</v>
      </c>
      <c r="T29" s="8"/>
      <c r="U29" s="8">
        <v>2011</v>
      </c>
      <c r="V29" s="8"/>
      <c r="W29" s="8">
        <v>2012</v>
      </c>
      <c r="X29" s="8"/>
      <c r="Y29" s="8">
        <v>2013</v>
      </c>
      <c r="Z29" s="8"/>
    </row>
    <row r="30" spans="1:26" x14ac:dyDescent="0.25">
      <c r="B30" s="9"/>
      <c r="C30" s="69" t="s">
        <v>0</v>
      </c>
      <c r="D30" s="69"/>
      <c r="E30" s="69"/>
      <c r="F30" s="69"/>
      <c r="G30" s="69"/>
      <c r="H30" s="69"/>
      <c r="I30" s="69"/>
      <c r="J30" s="69"/>
      <c r="K30" s="69"/>
      <c r="L30" s="69"/>
      <c r="M30" s="69"/>
      <c r="N30" s="69"/>
      <c r="O30" s="69"/>
      <c r="P30" s="69"/>
      <c r="Q30" s="69"/>
      <c r="R30" s="69"/>
      <c r="S30" s="69"/>
      <c r="T30" s="69"/>
      <c r="U30" s="69"/>
      <c r="V30" s="69"/>
      <c r="W30" s="69"/>
      <c r="X30" s="69"/>
      <c r="Y30" s="69"/>
      <c r="Z30" s="69"/>
    </row>
    <row r="31" spans="1:26" x14ac:dyDescent="0.25">
      <c r="A31" s="51" t="s">
        <v>1</v>
      </c>
      <c r="B31" s="47" t="s">
        <v>1</v>
      </c>
      <c r="C31" s="48">
        <v>7.1120175880062517E-2</v>
      </c>
      <c r="D31" s="49"/>
      <c r="E31" s="48">
        <v>0.13542600896860987</v>
      </c>
      <c r="F31" s="49"/>
      <c r="G31" s="48">
        <v>0.31829811927936486</v>
      </c>
      <c r="H31" s="49"/>
      <c r="I31" s="48">
        <v>0.21102611448166711</v>
      </c>
      <c r="J31" s="49"/>
      <c r="K31" s="48">
        <v>0</v>
      </c>
      <c r="L31" s="49"/>
      <c r="M31" s="48">
        <v>0</v>
      </c>
      <c r="N31" s="49"/>
      <c r="O31" s="48">
        <v>0</v>
      </c>
      <c r="P31" s="49"/>
      <c r="Q31" s="48">
        <v>0</v>
      </c>
      <c r="R31" s="49"/>
      <c r="S31" s="48">
        <v>0</v>
      </c>
      <c r="T31" s="49"/>
      <c r="U31" s="48">
        <v>0</v>
      </c>
      <c r="V31" s="49"/>
      <c r="W31" s="48">
        <v>0</v>
      </c>
      <c r="X31" s="49"/>
      <c r="Y31" s="48">
        <v>0</v>
      </c>
      <c r="Z31" s="49" t="s">
        <v>157</v>
      </c>
    </row>
    <row r="32" spans="1:26" x14ac:dyDescent="0.25">
      <c r="A32" s="51" t="s">
        <v>2</v>
      </c>
      <c r="B32" s="47" t="s">
        <v>2</v>
      </c>
      <c r="C32" s="48">
        <v>15.953508771929824</v>
      </c>
      <c r="D32" s="49"/>
      <c r="E32" s="48">
        <v>17.866190900981266</v>
      </c>
      <c r="F32" s="49"/>
      <c r="G32" s="48">
        <v>19.795008912655973</v>
      </c>
      <c r="H32" s="49"/>
      <c r="I32" s="48">
        <v>21.377901578458683</v>
      </c>
      <c r="J32" s="49"/>
      <c r="K32" s="48">
        <v>17.40267857142857</v>
      </c>
      <c r="L32" s="49"/>
      <c r="M32" s="48">
        <v>16.953529937444145</v>
      </c>
      <c r="N32" s="49"/>
      <c r="O32" s="48">
        <v>14.874682472480949</v>
      </c>
      <c r="P32" s="49"/>
      <c r="Q32" s="48">
        <v>17.152251727295429</v>
      </c>
      <c r="R32" s="49"/>
      <c r="S32" s="48">
        <v>20.193124115541497</v>
      </c>
      <c r="T32" s="49"/>
      <c r="U32" s="48">
        <v>19.434637801831808</v>
      </c>
      <c r="V32" s="49"/>
      <c r="W32" s="48">
        <v>18.450844918005494</v>
      </c>
      <c r="X32" s="49"/>
      <c r="Y32" s="48">
        <v>19.292512423144952</v>
      </c>
      <c r="Z32" s="49"/>
    </row>
    <row r="33" spans="1:26" x14ac:dyDescent="0.25">
      <c r="A33" s="51" t="s">
        <v>3</v>
      </c>
      <c r="B33" s="47" t="s">
        <v>3</v>
      </c>
      <c r="C33" s="48">
        <v>0.58870907038012799</v>
      </c>
      <c r="D33" s="49"/>
      <c r="E33" s="48">
        <v>0.15980173258456812</v>
      </c>
      <c r="F33" s="49"/>
      <c r="G33" s="48">
        <v>1.405274030866448</v>
      </c>
      <c r="H33" s="49"/>
      <c r="I33" s="48">
        <v>0.78860013103297666</v>
      </c>
      <c r="J33" s="49"/>
      <c r="K33" s="48">
        <v>0.77181224351035671</v>
      </c>
      <c r="L33" s="49"/>
      <c r="M33" s="48">
        <v>1.2700959953456803</v>
      </c>
      <c r="N33" s="49"/>
      <c r="O33" s="48">
        <v>0.50255392287394995</v>
      </c>
      <c r="P33" s="49"/>
      <c r="Q33" s="48">
        <v>0.91532141130981148</v>
      </c>
      <c r="R33" s="49"/>
      <c r="S33" s="48">
        <v>1.1197128631507711</v>
      </c>
      <c r="T33" s="49"/>
      <c r="U33" s="48">
        <v>0.88049676234657392</v>
      </c>
      <c r="V33" s="49"/>
      <c r="W33" s="48">
        <v>1.3038576824532371</v>
      </c>
      <c r="X33" s="49"/>
      <c r="Y33" s="48">
        <v>1.0663589469304136</v>
      </c>
      <c r="Z33" s="49"/>
    </row>
    <row r="34" spans="1:26" x14ac:dyDescent="0.25">
      <c r="A34" s="51" t="s">
        <v>4</v>
      </c>
      <c r="B34" s="47" t="s">
        <v>4</v>
      </c>
      <c r="C34" s="48">
        <v>1.7529186269384909E-2</v>
      </c>
      <c r="D34" s="49"/>
      <c r="E34" s="48">
        <v>2.5368987671470743E-2</v>
      </c>
      <c r="F34" s="49"/>
      <c r="G34" s="48">
        <v>6.3257509984372282E-2</v>
      </c>
      <c r="H34" s="49"/>
      <c r="I34" s="48">
        <v>2.6063552700121548E-2</v>
      </c>
      <c r="J34" s="49"/>
      <c r="K34" s="48">
        <v>2.3927765237020317E-2</v>
      </c>
      <c r="L34" s="49"/>
      <c r="M34" s="48">
        <v>4.168833420003467E-2</v>
      </c>
      <c r="N34" s="49"/>
      <c r="O34" s="48">
        <v>6.7862714508580349E-2</v>
      </c>
      <c r="P34" s="49"/>
      <c r="Q34" s="48">
        <v>8.7442099845599586E-2</v>
      </c>
      <c r="R34" s="49"/>
      <c r="S34" s="48">
        <v>0.14778215447850659</v>
      </c>
      <c r="T34" s="49"/>
      <c r="U34" s="48">
        <v>0.13912527547041872</v>
      </c>
      <c r="V34" s="49"/>
      <c r="W34" s="48">
        <v>0.1931683336158671</v>
      </c>
      <c r="X34" s="49"/>
      <c r="Y34" s="48">
        <v>0.15977361040716337</v>
      </c>
      <c r="Z34" s="49"/>
    </row>
    <row r="35" spans="1:26" x14ac:dyDescent="0.25">
      <c r="A35" s="51" t="s">
        <v>151</v>
      </c>
      <c r="B35" s="47" t="s">
        <v>151</v>
      </c>
      <c r="C35" s="48">
        <v>2.1111111111111112</v>
      </c>
      <c r="D35" s="49"/>
      <c r="E35" s="48">
        <v>3.7777777777777777</v>
      </c>
      <c r="F35" s="49"/>
      <c r="G35" s="48">
        <v>1.5555555555555556</v>
      </c>
      <c r="H35" s="49"/>
      <c r="I35" s="48">
        <v>0.66666666666666663</v>
      </c>
      <c r="J35" s="49"/>
      <c r="K35" s="48">
        <v>0.55555555555555558</v>
      </c>
      <c r="L35" s="49"/>
      <c r="M35" s="48">
        <v>0</v>
      </c>
      <c r="N35" s="49"/>
      <c r="O35" s="48">
        <v>0.55555555555555558</v>
      </c>
      <c r="P35" s="49"/>
      <c r="Q35" s="48">
        <v>1.6666666666666667</v>
      </c>
      <c r="R35" s="49"/>
      <c r="S35" s="48">
        <v>0.44444444444444442</v>
      </c>
      <c r="T35" s="49"/>
      <c r="U35" s="48">
        <v>0.77777777777777779</v>
      </c>
      <c r="V35" s="49"/>
      <c r="W35" s="48">
        <v>0.88888888888888884</v>
      </c>
      <c r="X35" s="49"/>
      <c r="Y35" s="48">
        <v>1.2222222222222223</v>
      </c>
      <c r="Z35" s="49"/>
    </row>
    <row r="36" spans="1:26" x14ac:dyDescent="0.25">
      <c r="A36" s="51" t="s">
        <v>5</v>
      </c>
      <c r="B36" s="43" t="s">
        <v>5</v>
      </c>
      <c r="C36" s="44">
        <v>2.2267733664827909</v>
      </c>
      <c r="D36" s="45"/>
      <c r="E36" s="44">
        <v>3.2151340696115249</v>
      </c>
      <c r="F36" s="45"/>
      <c r="G36" s="44">
        <v>4.2108675425211208</v>
      </c>
      <c r="H36" s="45"/>
      <c r="I36" s="44">
        <v>3.7246321595094249</v>
      </c>
      <c r="J36" s="45"/>
      <c r="K36" s="44">
        <v>4.3821011452545644</v>
      </c>
      <c r="L36" s="45"/>
      <c r="M36" s="44">
        <v>5.3193434837849658</v>
      </c>
      <c r="N36" s="45"/>
      <c r="O36" s="44">
        <v>3.024920110078261</v>
      </c>
      <c r="P36" s="45"/>
      <c r="Q36" s="44">
        <v>2.0647741181706909</v>
      </c>
      <c r="R36" s="45"/>
      <c r="S36" s="44">
        <v>4.6356276401705978</v>
      </c>
      <c r="T36" s="45"/>
      <c r="U36" s="44">
        <v>4.8874097153377711</v>
      </c>
      <c r="V36" s="45"/>
      <c r="W36" s="44">
        <v>4.2714299114261598</v>
      </c>
      <c r="X36" s="45"/>
      <c r="Y36" s="44">
        <v>4.1690896051582111</v>
      </c>
      <c r="Z36" s="45"/>
    </row>
    <row r="37" spans="1:26" x14ac:dyDescent="0.25">
      <c r="A37" s="51" t="s">
        <v>6</v>
      </c>
      <c r="B37" s="43" t="s">
        <v>6</v>
      </c>
      <c r="C37" s="44">
        <v>5.7512580877066861E-3</v>
      </c>
      <c r="D37" s="45"/>
      <c r="E37" s="44">
        <v>6.2326869806094186E-3</v>
      </c>
      <c r="F37" s="45"/>
      <c r="G37" s="44">
        <v>0.80332225913621258</v>
      </c>
      <c r="H37" s="45"/>
      <c r="I37" s="44">
        <v>2.0560747663551402E-2</v>
      </c>
      <c r="J37" s="45"/>
      <c r="K37" s="44">
        <v>0.12810293782737417</v>
      </c>
      <c r="L37" s="45"/>
      <c r="M37" s="44">
        <v>5.479764826759518E-2</v>
      </c>
      <c r="N37" s="45"/>
      <c r="O37" s="44">
        <v>3.147713615292165E-2</v>
      </c>
      <c r="P37" s="45"/>
      <c r="Q37" s="44">
        <v>5.669129015633053E-2</v>
      </c>
      <c r="R37" s="45"/>
      <c r="S37" s="44">
        <v>0.23804034582132566</v>
      </c>
      <c r="T37" s="45"/>
      <c r="U37" s="44">
        <v>4.0633649372828456E-2</v>
      </c>
      <c r="V37" s="45"/>
      <c r="W37" s="44">
        <v>0.22816399286987521</v>
      </c>
      <c r="X37" s="45"/>
      <c r="Y37" s="44">
        <v>0.30081445811782892</v>
      </c>
      <c r="Z37" s="45"/>
    </row>
    <row r="38" spans="1:26" x14ac:dyDescent="0.25">
      <c r="A38" s="51" t="s">
        <v>7</v>
      </c>
      <c r="B38" s="43" t="s">
        <v>7</v>
      </c>
      <c r="C38" s="44">
        <v>2.4118568232662194</v>
      </c>
      <c r="D38" s="45"/>
      <c r="E38" s="44">
        <v>2.321046643913538</v>
      </c>
      <c r="F38" s="45"/>
      <c r="G38" s="44">
        <v>2.5382290790938629</v>
      </c>
      <c r="H38" s="45"/>
      <c r="I38" s="44">
        <v>2.3398906882863941</v>
      </c>
      <c r="J38" s="45"/>
      <c r="K38" s="44">
        <v>2.2813128700350633</v>
      </c>
      <c r="L38" s="45"/>
      <c r="M38" s="44">
        <v>2.3276585442673503</v>
      </c>
      <c r="N38" s="45"/>
      <c r="O38" s="44">
        <v>1.9772914629704186</v>
      </c>
      <c r="P38" s="45"/>
      <c r="Q38" s="44">
        <v>1.5817949338555457</v>
      </c>
      <c r="R38" s="45"/>
      <c r="S38" s="44">
        <v>2.0665863816548748</v>
      </c>
      <c r="T38" s="45"/>
      <c r="U38" s="44">
        <v>2.148789057408282</v>
      </c>
      <c r="V38" s="45"/>
      <c r="W38" s="44">
        <v>1.9981207179745186</v>
      </c>
      <c r="X38" s="45"/>
      <c r="Y38" s="44">
        <v>2.0751115753729117</v>
      </c>
      <c r="Z38" s="45"/>
    </row>
    <row r="39" spans="1:26" x14ac:dyDescent="0.25">
      <c r="A39" s="51" t="s">
        <v>8</v>
      </c>
      <c r="B39" s="43" t="s">
        <v>8</v>
      </c>
      <c r="C39" s="44">
        <v>23.013865384044419</v>
      </c>
      <c r="D39" s="45"/>
      <c r="E39" s="44">
        <v>10.521722869787446</v>
      </c>
      <c r="F39" s="45"/>
      <c r="G39" s="44">
        <v>11.37625952322438</v>
      </c>
      <c r="H39" s="45"/>
      <c r="I39" s="44">
        <v>11.85328481722015</v>
      </c>
      <c r="J39" s="45"/>
      <c r="K39" s="44">
        <v>11.324341198360646</v>
      </c>
      <c r="L39" s="45"/>
      <c r="M39" s="44">
        <v>8.743993915070714</v>
      </c>
      <c r="N39" s="45"/>
      <c r="O39" s="44">
        <v>9.2735336373290025</v>
      </c>
      <c r="P39" s="45"/>
      <c r="Q39" s="44">
        <v>5.6449592986850341</v>
      </c>
      <c r="R39" s="45"/>
      <c r="S39" s="44">
        <v>7.4145710419145887</v>
      </c>
      <c r="T39" s="45"/>
      <c r="U39" s="44">
        <v>7.2101131472800954</v>
      </c>
      <c r="V39" s="45"/>
      <c r="W39" s="44">
        <v>7.2660413658894107</v>
      </c>
      <c r="X39" s="45"/>
      <c r="Y39" s="44">
        <v>7.2912406838549746</v>
      </c>
      <c r="Z39" s="45"/>
    </row>
    <row r="40" spans="1:26" x14ac:dyDescent="0.25">
      <c r="A40" s="51" t="s">
        <v>9</v>
      </c>
      <c r="B40" s="43" t="s">
        <v>9</v>
      </c>
      <c r="C40" s="44">
        <v>0.3298278151278215</v>
      </c>
      <c r="D40" s="45"/>
      <c r="E40" s="44">
        <v>5.5735498254322127E-2</v>
      </c>
      <c r="F40" s="45"/>
      <c r="G40" s="44">
        <v>7.423920587183748E-2</v>
      </c>
      <c r="H40" s="45"/>
      <c r="I40" s="44">
        <v>0.67540873366116083</v>
      </c>
      <c r="J40" s="45"/>
      <c r="K40" s="44">
        <v>0.44154751892346511</v>
      </c>
      <c r="L40" s="45"/>
      <c r="M40" s="44">
        <v>0.27793545674340375</v>
      </c>
      <c r="N40" s="45"/>
      <c r="O40" s="44">
        <v>1.267685580339311</v>
      </c>
      <c r="P40" s="45"/>
      <c r="Q40" s="44">
        <v>0.56124272171189538</v>
      </c>
      <c r="R40" s="45"/>
      <c r="S40" s="44">
        <v>0.44726021649744063</v>
      </c>
      <c r="T40" s="45"/>
      <c r="U40" s="44">
        <v>0.65321785811646782</v>
      </c>
      <c r="V40" s="45"/>
      <c r="W40" s="44">
        <v>0.86781452509280033</v>
      </c>
      <c r="X40" s="45"/>
      <c r="Y40" s="44">
        <v>1.3247934923896179</v>
      </c>
      <c r="Z40" s="45"/>
    </row>
    <row r="41" spans="1:26" x14ac:dyDescent="0.25">
      <c r="A41" s="51" t="s">
        <v>10</v>
      </c>
      <c r="B41" s="47" t="s">
        <v>10</v>
      </c>
      <c r="C41" s="48">
        <v>10.543478260869566</v>
      </c>
      <c r="D41" s="49"/>
      <c r="E41" s="48">
        <v>9.6629213483146064</v>
      </c>
      <c r="F41" s="49"/>
      <c r="G41" s="48">
        <v>0</v>
      </c>
      <c r="H41" s="49"/>
      <c r="I41" s="48">
        <v>0</v>
      </c>
      <c r="J41" s="49"/>
      <c r="K41" s="48">
        <v>2.6900584795321634</v>
      </c>
      <c r="L41" s="49"/>
      <c r="M41" s="48">
        <v>0</v>
      </c>
      <c r="N41" s="49"/>
      <c r="O41" s="48">
        <v>0.60975609756097571</v>
      </c>
      <c r="P41" s="49"/>
      <c r="Q41" s="48">
        <v>0.95693779904306231</v>
      </c>
      <c r="R41" s="49"/>
      <c r="S41" s="48">
        <v>7.6744186046511631</v>
      </c>
      <c r="T41" s="49"/>
      <c r="U41" s="48">
        <v>8.720930232558139</v>
      </c>
      <c r="V41" s="49"/>
      <c r="W41" s="48">
        <v>8.720930232558139</v>
      </c>
      <c r="X41" s="49"/>
      <c r="Y41" s="48">
        <v>17.441860465116278</v>
      </c>
      <c r="Z41" s="49"/>
    </row>
    <row r="42" spans="1:26" x14ac:dyDescent="0.25">
      <c r="A42" s="51" t="s">
        <v>11</v>
      </c>
      <c r="B42" s="47" t="s">
        <v>11</v>
      </c>
      <c r="C42" s="48">
        <v>34.40158237998503</v>
      </c>
      <c r="D42" s="49"/>
      <c r="E42" s="48">
        <v>21.46933962264151</v>
      </c>
      <c r="F42" s="49"/>
      <c r="G42" s="48">
        <v>29.265043440952482</v>
      </c>
      <c r="H42" s="49"/>
      <c r="I42" s="48">
        <v>35.088927075502092</v>
      </c>
      <c r="J42" s="49"/>
      <c r="K42" s="48">
        <v>32.177801724137929</v>
      </c>
      <c r="L42" s="49"/>
      <c r="M42" s="48">
        <v>27.633282969997843</v>
      </c>
      <c r="N42" s="49"/>
      <c r="O42" s="48">
        <v>11.855614395331244</v>
      </c>
      <c r="P42" s="49"/>
      <c r="Q42" s="48">
        <v>18.410015141682891</v>
      </c>
      <c r="R42" s="49"/>
      <c r="S42" s="48">
        <v>32.040471810410132</v>
      </c>
      <c r="T42" s="49"/>
      <c r="U42" s="48">
        <v>45.722392638036808</v>
      </c>
      <c r="V42" s="49"/>
      <c r="W42" s="48">
        <v>63.372807017543863</v>
      </c>
      <c r="X42" s="49"/>
      <c r="Y42" s="48">
        <v>51.90546772068511</v>
      </c>
      <c r="Z42" s="49"/>
    </row>
    <row r="43" spans="1:26" x14ac:dyDescent="0.25">
      <c r="A43" s="51" t="s">
        <v>12</v>
      </c>
      <c r="B43" s="47" t="s">
        <v>12</v>
      </c>
      <c r="C43" s="48">
        <v>2.9411764705882355</v>
      </c>
      <c r="D43" s="49"/>
      <c r="E43" s="48">
        <v>24.529411764705884</v>
      </c>
      <c r="F43" s="49"/>
      <c r="G43" s="48">
        <v>0.6875</v>
      </c>
      <c r="H43" s="49"/>
      <c r="I43" s="48">
        <v>8.1875</v>
      </c>
      <c r="J43" s="49"/>
      <c r="K43" s="48">
        <v>37.1875</v>
      </c>
      <c r="L43" s="49"/>
      <c r="M43" s="48">
        <v>35.75</v>
      </c>
      <c r="N43" s="49"/>
      <c r="O43" s="48">
        <v>11.125</v>
      </c>
      <c r="P43" s="49"/>
      <c r="Q43" s="48">
        <v>25.4375</v>
      </c>
      <c r="R43" s="49"/>
      <c r="S43" s="48">
        <v>77.13333333333334</v>
      </c>
      <c r="T43" s="49"/>
      <c r="U43" s="48">
        <v>17.5</v>
      </c>
      <c r="V43" s="49"/>
      <c r="W43" s="48">
        <v>47.857142857142854</v>
      </c>
      <c r="X43" s="49"/>
      <c r="Y43" s="48">
        <v>1.0714285714285714</v>
      </c>
      <c r="Z43" s="49"/>
    </row>
    <row r="44" spans="1:26" x14ac:dyDescent="0.25">
      <c r="A44" s="51" t="s">
        <v>13</v>
      </c>
      <c r="B44" s="47" t="s">
        <v>13</v>
      </c>
      <c r="C44" s="48">
        <v>8.0997229916897506</v>
      </c>
      <c r="D44" s="49"/>
      <c r="E44" s="48">
        <v>9.6817271310928117</v>
      </c>
      <c r="F44" s="49"/>
      <c r="G44" s="48">
        <v>11.142123478843363</v>
      </c>
      <c r="H44" s="49"/>
      <c r="I44" s="48">
        <v>14.470890602301933</v>
      </c>
      <c r="J44" s="49"/>
      <c r="K44" s="48">
        <v>22.851082830989061</v>
      </c>
      <c r="L44" s="49"/>
      <c r="M44" s="48">
        <v>21.422162404665769</v>
      </c>
      <c r="N44" s="49"/>
      <c r="O44" s="48">
        <v>20.298306605360548</v>
      </c>
      <c r="P44" s="49"/>
      <c r="Q44" s="48">
        <v>25.954968074381092</v>
      </c>
      <c r="R44" s="49"/>
      <c r="S44" s="48">
        <v>26.264329062710722</v>
      </c>
      <c r="T44" s="49"/>
      <c r="U44" s="48">
        <v>32.912676056338029</v>
      </c>
      <c r="V44" s="49"/>
      <c r="W44" s="48">
        <v>25.159163256025465</v>
      </c>
      <c r="X44" s="49"/>
      <c r="Y44" s="48">
        <v>23.82534953013981</v>
      </c>
      <c r="Z44" s="49"/>
    </row>
    <row r="45" spans="1:26" x14ac:dyDescent="0.25">
      <c r="A45" s="51" t="s">
        <v>158</v>
      </c>
      <c r="B45" s="47" t="s">
        <v>158</v>
      </c>
      <c r="C45" s="48">
        <v>37.80158159597412</v>
      </c>
      <c r="D45" s="49"/>
      <c r="E45" s="48">
        <v>34.855093256814918</v>
      </c>
      <c r="F45" s="49"/>
      <c r="G45" s="48">
        <v>39.877243359655417</v>
      </c>
      <c r="H45" s="49"/>
      <c r="I45" s="48">
        <v>38.64693140794224</v>
      </c>
      <c r="J45" s="49"/>
      <c r="K45" s="48">
        <v>36.555716353111436</v>
      </c>
      <c r="L45" s="49"/>
      <c r="M45" s="48">
        <v>36.902848794740684</v>
      </c>
      <c r="N45" s="49"/>
      <c r="O45" s="48">
        <v>27.60891812865497</v>
      </c>
      <c r="P45" s="49"/>
      <c r="Q45" s="48">
        <v>10.1480117820324</v>
      </c>
      <c r="R45" s="49"/>
      <c r="S45" s="48">
        <v>16.054532056005897</v>
      </c>
      <c r="T45" s="49"/>
      <c r="U45" s="48">
        <v>17.047904191616766</v>
      </c>
      <c r="V45" s="49"/>
      <c r="W45" s="48">
        <v>17.086271567891973</v>
      </c>
      <c r="X45" s="49"/>
      <c r="Y45" s="48">
        <v>16.794612794612796</v>
      </c>
      <c r="Z45" s="49"/>
    </row>
    <row r="46" spans="1:26" x14ac:dyDescent="0.25">
      <c r="A46" s="51" t="s">
        <v>14</v>
      </c>
      <c r="B46" s="43" t="s">
        <v>14</v>
      </c>
      <c r="C46" s="44">
        <v>64.703947368421055</v>
      </c>
      <c r="D46" s="45"/>
      <c r="E46" s="44">
        <v>30.526315789473685</v>
      </c>
      <c r="F46" s="45"/>
      <c r="G46" s="44">
        <v>16.440789473684209</v>
      </c>
      <c r="H46" s="45"/>
      <c r="I46" s="44">
        <v>10.164473684210526</v>
      </c>
      <c r="J46" s="45"/>
      <c r="K46" s="44">
        <v>22.098684210526315</v>
      </c>
      <c r="L46" s="45"/>
      <c r="M46" s="44">
        <v>10.263157894736842</v>
      </c>
      <c r="N46" s="45"/>
      <c r="O46" s="44">
        <v>10.697368421052632</v>
      </c>
      <c r="P46" s="45"/>
      <c r="Q46" s="44">
        <v>17.574193548387097</v>
      </c>
      <c r="R46" s="45"/>
      <c r="S46" s="44">
        <v>8.2929936305732479</v>
      </c>
      <c r="T46" s="45"/>
      <c r="U46" s="44">
        <v>72.936305732484072</v>
      </c>
      <c r="V46" s="45"/>
      <c r="W46" s="44">
        <v>21.637499999999999</v>
      </c>
      <c r="X46" s="45"/>
      <c r="Y46" s="44">
        <v>23.8125</v>
      </c>
      <c r="Z46" s="45"/>
    </row>
    <row r="47" spans="1:26" x14ac:dyDescent="0.25">
      <c r="A47" s="51" t="s">
        <v>15</v>
      </c>
      <c r="B47" s="43" t="s">
        <v>15</v>
      </c>
      <c r="C47" s="44">
        <v>3.0817236255572067</v>
      </c>
      <c r="D47" s="45"/>
      <c r="E47" s="44">
        <v>0.11652725699451975</v>
      </c>
      <c r="F47" s="45"/>
      <c r="G47" s="44">
        <v>0</v>
      </c>
      <c r="H47" s="45"/>
      <c r="I47" s="44">
        <v>0.11477272727272728</v>
      </c>
      <c r="J47" s="45"/>
      <c r="K47" s="44">
        <v>3.2983508245877061E-3</v>
      </c>
      <c r="L47" s="45"/>
      <c r="M47" s="44">
        <v>5.6886227544910182E-3</v>
      </c>
      <c r="N47" s="45"/>
      <c r="O47" s="44">
        <v>0.1204644412191582</v>
      </c>
      <c r="P47" s="45"/>
      <c r="Q47" s="44">
        <v>1.5770149253731343</v>
      </c>
      <c r="R47" s="45"/>
      <c r="S47" s="44">
        <v>3.1212209302325582</v>
      </c>
      <c r="T47" s="45"/>
      <c r="U47" s="44">
        <v>1.2634560906515582</v>
      </c>
      <c r="V47" s="45"/>
      <c r="W47" s="44">
        <v>3.8505405405405404</v>
      </c>
      <c r="X47" s="45"/>
      <c r="Y47" s="44">
        <v>1.1306666666666667</v>
      </c>
      <c r="Z47" s="45"/>
    </row>
    <row r="48" spans="1:26" x14ac:dyDescent="0.25">
      <c r="A48" s="51" t="s">
        <v>16</v>
      </c>
      <c r="B48" s="43" t="s">
        <v>16</v>
      </c>
      <c r="C48" s="44">
        <v>0.33084112149532713</v>
      </c>
      <c r="D48" s="45"/>
      <c r="E48" s="44">
        <v>0.34078212290502791</v>
      </c>
      <c r="F48" s="45"/>
      <c r="G48" s="44">
        <v>0.36301369863013699</v>
      </c>
      <c r="H48" s="45"/>
      <c r="I48" s="44">
        <v>0.37268128161888703</v>
      </c>
      <c r="J48" s="45"/>
      <c r="K48" s="44">
        <v>0.43674176776429807</v>
      </c>
      <c r="L48" s="45"/>
      <c r="M48" s="44">
        <v>0.45115452930728239</v>
      </c>
      <c r="N48" s="45"/>
      <c r="O48" s="44">
        <v>0.46038749280644548</v>
      </c>
      <c r="P48" s="45"/>
      <c r="Q48" s="44">
        <v>0.91153846153846152</v>
      </c>
      <c r="R48" s="45"/>
      <c r="S48" s="44">
        <v>0.36923076923076925</v>
      </c>
      <c r="T48" s="45"/>
      <c r="U48" s="44">
        <v>0.52732871439568896</v>
      </c>
      <c r="V48" s="45"/>
      <c r="W48" s="44">
        <v>0.33102386451116239</v>
      </c>
      <c r="X48" s="45"/>
      <c r="Y48" s="44">
        <v>0.61393379522709779</v>
      </c>
      <c r="Z48" s="45"/>
    </row>
    <row r="49" spans="1:26" x14ac:dyDescent="0.25">
      <c r="A49" s="51" t="s">
        <v>159</v>
      </c>
      <c r="B49" s="43" t="s">
        <v>159</v>
      </c>
      <c r="C49" s="44">
        <v>0.17362172013615287</v>
      </c>
      <c r="D49" s="45"/>
      <c r="E49" s="44">
        <v>0.13968401233388816</v>
      </c>
      <c r="F49" s="45"/>
      <c r="G49" s="44">
        <v>0.15230630581423929</v>
      </c>
      <c r="H49" s="45"/>
      <c r="I49" s="44">
        <v>0.20967480114712408</v>
      </c>
      <c r="J49" s="45"/>
      <c r="K49" s="44">
        <v>0.11044566742203518</v>
      </c>
      <c r="L49" s="45"/>
      <c r="M49" s="44">
        <v>0.22874831763122477</v>
      </c>
      <c r="N49" s="45"/>
      <c r="O49" s="44">
        <v>0.12284893554189374</v>
      </c>
      <c r="P49" s="45"/>
      <c r="Q49" s="44">
        <v>0.22115101363112932</v>
      </c>
      <c r="R49" s="45"/>
      <c r="S49" s="44">
        <v>0.29130364633752825</v>
      </c>
      <c r="T49" s="45"/>
      <c r="U49" s="44">
        <v>0.24796518655814329</v>
      </c>
      <c r="V49" s="45"/>
      <c r="W49" s="44">
        <v>0.29253365973072215</v>
      </c>
      <c r="X49" s="45"/>
      <c r="Y49" s="44">
        <v>0.39264666843642154</v>
      </c>
      <c r="Z49" s="45"/>
    </row>
    <row r="50" spans="1:26" x14ac:dyDescent="0.25">
      <c r="A50" s="51" t="s">
        <v>17</v>
      </c>
      <c r="B50" s="43" t="s">
        <v>17</v>
      </c>
      <c r="C50" s="44">
        <v>3.2972209138012247</v>
      </c>
      <c r="D50" s="45"/>
      <c r="E50" s="44">
        <v>1.6307053941908713</v>
      </c>
      <c r="F50" s="45"/>
      <c r="G50" s="44">
        <v>6.0615838480685902</v>
      </c>
      <c r="H50" s="45"/>
      <c r="I50" s="44">
        <v>0.10013908205841446</v>
      </c>
      <c r="J50" s="45"/>
      <c r="K50" s="44">
        <v>5.5581287633163501E-2</v>
      </c>
      <c r="L50" s="45"/>
      <c r="M50" s="44">
        <v>5.2117263843648211E-2</v>
      </c>
      <c r="N50" s="45"/>
      <c r="O50" s="44">
        <v>3.6619718309859155E-2</v>
      </c>
      <c r="P50" s="45"/>
      <c r="Q50" s="44">
        <v>2.155075187969925</v>
      </c>
      <c r="R50" s="45"/>
      <c r="S50" s="44">
        <v>4.7779850746268657</v>
      </c>
      <c r="T50" s="45"/>
      <c r="U50" s="44">
        <v>4.4388656438865643</v>
      </c>
      <c r="V50" s="45"/>
      <c r="W50" s="44">
        <v>4.6015769944341374</v>
      </c>
      <c r="X50" s="45"/>
      <c r="Y50" s="44">
        <v>4.0695088044485637</v>
      </c>
      <c r="Z50" s="45"/>
    </row>
    <row r="51" spans="1:26" x14ac:dyDescent="0.25">
      <c r="A51" s="51" t="s">
        <v>160</v>
      </c>
      <c r="B51" s="47" t="s">
        <v>160</v>
      </c>
      <c r="C51" s="48">
        <v>0</v>
      </c>
      <c r="D51" s="49" t="s">
        <v>157</v>
      </c>
      <c r="E51" s="48">
        <v>0</v>
      </c>
      <c r="F51" s="49" t="s">
        <v>157</v>
      </c>
      <c r="G51" s="48">
        <v>0</v>
      </c>
      <c r="H51" s="49" t="s">
        <v>157</v>
      </c>
      <c r="I51" s="48">
        <v>0</v>
      </c>
      <c r="J51" s="49" t="s">
        <v>157</v>
      </c>
      <c r="K51" s="48">
        <v>0</v>
      </c>
      <c r="L51" s="49" t="s">
        <v>157</v>
      </c>
      <c r="M51" s="48">
        <v>0</v>
      </c>
      <c r="N51" s="49" t="s">
        <v>157</v>
      </c>
      <c r="O51" s="48">
        <v>0</v>
      </c>
      <c r="P51" s="49" t="s">
        <v>157</v>
      </c>
      <c r="Q51" s="48">
        <v>3.4647735164750365E-2</v>
      </c>
      <c r="R51" s="49"/>
      <c r="S51" s="48">
        <v>3.2365337767294382E-2</v>
      </c>
      <c r="T51" s="49"/>
      <c r="U51" s="48">
        <v>2.8349919000231427E-2</v>
      </c>
      <c r="V51" s="49"/>
      <c r="W51" s="48">
        <v>8.652991849190713E-3</v>
      </c>
      <c r="X51" s="49"/>
      <c r="Y51" s="48">
        <v>1.4531962587926103E-2</v>
      </c>
      <c r="Z51" s="49"/>
    </row>
    <row r="52" spans="1:26" x14ac:dyDescent="0.25">
      <c r="A52" s="51" t="s">
        <v>18</v>
      </c>
      <c r="B52" s="47" t="s">
        <v>18</v>
      </c>
      <c r="C52" s="48">
        <v>9.9092481983540708</v>
      </c>
      <c r="D52" s="49"/>
      <c r="E52" s="48">
        <v>13.330522332187329</v>
      </c>
      <c r="F52" s="49"/>
      <c r="G52" s="48">
        <v>14.216159804800611</v>
      </c>
      <c r="H52" s="49"/>
      <c r="I52" s="48">
        <v>10.54166425016683</v>
      </c>
      <c r="J52" s="49"/>
      <c r="K52" s="48">
        <v>11.007346471933838</v>
      </c>
      <c r="L52" s="49"/>
      <c r="M52" s="48">
        <v>14.906732489563316</v>
      </c>
      <c r="N52" s="49"/>
      <c r="O52" s="48">
        <v>12.11852650822669</v>
      </c>
      <c r="P52" s="49"/>
      <c r="Q52" s="48">
        <v>10.25723111793522</v>
      </c>
      <c r="R52" s="49"/>
      <c r="S52" s="48">
        <v>12.345586057345967</v>
      </c>
      <c r="T52" s="49"/>
      <c r="U52" s="48">
        <v>14.994578262937907</v>
      </c>
      <c r="V52" s="49"/>
      <c r="W52" s="48">
        <v>15.758747056497114</v>
      </c>
      <c r="X52" s="49"/>
      <c r="Y52" s="48">
        <v>16.772923742172484</v>
      </c>
      <c r="Z52" s="49"/>
    </row>
    <row r="53" spans="1:26" x14ac:dyDescent="0.25">
      <c r="A53" s="51" t="s">
        <v>19</v>
      </c>
      <c r="B53" s="47" t="s">
        <v>19</v>
      </c>
      <c r="C53" s="48">
        <v>1</v>
      </c>
      <c r="D53" s="49"/>
      <c r="E53" s="48">
        <v>5</v>
      </c>
      <c r="F53" s="49"/>
      <c r="G53" s="48">
        <v>9</v>
      </c>
      <c r="H53" s="49"/>
      <c r="I53" s="48">
        <v>12.545454545454545</v>
      </c>
      <c r="J53" s="49"/>
      <c r="K53" s="48">
        <v>4.8543689320388346</v>
      </c>
      <c r="L53" s="49"/>
      <c r="M53" s="48">
        <v>29.736842105263158</v>
      </c>
      <c r="N53" s="49"/>
      <c r="O53" s="48">
        <v>8.1578947368421044</v>
      </c>
      <c r="P53" s="49"/>
      <c r="Q53" s="48">
        <v>8.8805970149253728</v>
      </c>
      <c r="R53" s="49"/>
      <c r="S53" s="48">
        <v>41.194029850746269</v>
      </c>
      <c r="T53" s="49"/>
      <c r="U53" s="48">
        <v>5.5970149253731343</v>
      </c>
      <c r="V53" s="49"/>
      <c r="W53" s="48">
        <v>5.9701492537313428</v>
      </c>
      <c r="X53" s="49"/>
      <c r="Y53" s="48">
        <v>5.2777777777777777</v>
      </c>
      <c r="Z53" s="49"/>
    </row>
    <row r="54" spans="1:26" x14ac:dyDescent="0.25">
      <c r="A54" s="51" t="s">
        <v>20</v>
      </c>
      <c r="B54" s="47" t="s">
        <v>20</v>
      </c>
      <c r="C54" s="48">
        <v>17.021032863849765</v>
      </c>
      <c r="D54" s="49"/>
      <c r="E54" s="48">
        <v>32.094254600075104</v>
      </c>
      <c r="F54" s="49"/>
      <c r="G54" s="48">
        <v>4.3803001876172605</v>
      </c>
      <c r="H54" s="49"/>
      <c r="I54" s="48">
        <v>7.4691358024691361</v>
      </c>
      <c r="J54" s="49"/>
      <c r="K54" s="48">
        <v>14.726011560693642</v>
      </c>
      <c r="L54" s="49"/>
      <c r="M54" s="48">
        <v>21.388389366692728</v>
      </c>
      <c r="N54" s="49"/>
      <c r="O54" s="48">
        <v>23.988629680454814</v>
      </c>
      <c r="P54" s="49"/>
      <c r="Q54" s="48">
        <v>9.3216699801192835</v>
      </c>
      <c r="R54" s="49"/>
      <c r="S54" s="48">
        <v>5.5716547901821061</v>
      </c>
      <c r="T54" s="49"/>
      <c r="U54" s="48">
        <v>9.5872641509433958</v>
      </c>
      <c r="V54" s="49"/>
      <c r="W54" s="48">
        <v>13.539332422408744</v>
      </c>
      <c r="X54" s="49"/>
      <c r="Y54" s="48">
        <v>14.02042042042042</v>
      </c>
      <c r="Z54" s="49"/>
    </row>
    <row r="55" spans="1:26" x14ac:dyDescent="0.25">
      <c r="A55" s="51" t="s">
        <v>21</v>
      </c>
      <c r="B55" s="47" t="s">
        <v>21</v>
      </c>
      <c r="C55" s="48">
        <v>0</v>
      </c>
      <c r="D55" s="49"/>
      <c r="E55" s="48">
        <v>1.2011638316920323</v>
      </c>
      <c r="F55" s="49"/>
      <c r="G55" s="48">
        <v>1.3583880037488285</v>
      </c>
      <c r="H55" s="49"/>
      <c r="I55" s="48">
        <v>2.0188696444849588</v>
      </c>
      <c r="J55" s="49"/>
      <c r="K55" s="48">
        <v>1.6713091922005572</v>
      </c>
      <c r="L55" s="49"/>
      <c r="M55" s="48">
        <v>1.217319963536919</v>
      </c>
      <c r="N55" s="49"/>
      <c r="O55" s="48">
        <v>1.1151615575807787</v>
      </c>
      <c r="P55" s="49"/>
      <c r="Q55" s="48">
        <v>1.0825828377230247</v>
      </c>
      <c r="R55" s="49"/>
      <c r="S55" s="48">
        <v>0.63956953642384107</v>
      </c>
      <c r="T55" s="49"/>
      <c r="U55" s="48">
        <v>1.2955046649703139</v>
      </c>
      <c r="V55" s="49"/>
      <c r="W55" s="48">
        <v>1.5451239669421488</v>
      </c>
      <c r="X55" s="49"/>
      <c r="Y55" s="48">
        <v>1.8731707317073172</v>
      </c>
      <c r="Z55" s="49"/>
    </row>
    <row r="56" spans="1:26" x14ac:dyDescent="0.25">
      <c r="A56" s="51" t="s">
        <v>22</v>
      </c>
      <c r="B56" s="43" t="s">
        <v>22</v>
      </c>
      <c r="C56" s="44">
        <v>0.435659760087241</v>
      </c>
      <c r="D56" s="45"/>
      <c r="E56" s="44">
        <v>0</v>
      </c>
      <c r="F56" s="45"/>
      <c r="G56" s="44">
        <v>0.33766233766233766</v>
      </c>
      <c r="H56" s="45"/>
      <c r="I56" s="44">
        <v>1.240241891148983</v>
      </c>
      <c r="J56" s="45"/>
      <c r="K56" s="44">
        <v>0.35838474481211441</v>
      </c>
      <c r="L56" s="45"/>
      <c r="M56" s="44">
        <v>0.395268320830929</v>
      </c>
      <c r="N56" s="45"/>
      <c r="O56" s="44">
        <v>0.20863712843522153</v>
      </c>
      <c r="P56" s="45"/>
      <c r="Q56" s="44">
        <v>0.33987997817785054</v>
      </c>
      <c r="R56" s="45"/>
      <c r="S56" s="44">
        <v>0.72722313147845064</v>
      </c>
      <c r="T56" s="45"/>
      <c r="U56" s="44">
        <v>1.421667551779076</v>
      </c>
      <c r="V56" s="45"/>
      <c r="W56" s="44">
        <v>1.3859286083807554</v>
      </c>
      <c r="X56" s="45"/>
      <c r="Y56" s="44">
        <v>1.5878012788981801</v>
      </c>
      <c r="Z56" s="45"/>
    </row>
    <row r="57" spans="1:26" x14ac:dyDescent="0.25">
      <c r="A57" s="51" t="s">
        <v>23</v>
      </c>
      <c r="B57" s="43" t="s">
        <v>23</v>
      </c>
      <c r="C57" s="44">
        <v>2.5657999999999999</v>
      </c>
      <c r="D57" s="45"/>
      <c r="E57" s="44">
        <v>1.6011764705882352</v>
      </c>
      <c r="F57" s="45"/>
      <c r="G57" s="44">
        <v>2.2317399617590823</v>
      </c>
      <c r="H57" s="45"/>
      <c r="I57" s="44">
        <v>3.2449589245705752</v>
      </c>
      <c r="J57" s="45"/>
      <c r="K57" s="44">
        <v>3.3345554537121909</v>
      </c>
      <c r="L57" s="45"/>
      <c r="M57" s="44">
        <v>4.3780018331805683</v>
      </c>
      <c r="N57" s="45"/>
      <c r="O57" s="44">
        <v>2.6775877587758776</v>
      </c>
      <c r="P57" s="45"/>
      <c r="Q57" s="44">
        <v>3.5107110711071106</v>
      </c>
      <c r="R57" s="45"/>
      <c r="S57" s="44">
        <v>4.24367816091954</v>
      </c>
      <c r="T57" s="45"/>
      <c r="U57" s="44">
        <v>4.7359858532272323</v>
      </c>
      <c r="V57" s="45"/>
      <c r="W57" s="44">
        <v>3.5885317115551696</v>
      </c>
      <c r="X57" s="45"/>
      <c r="Y57" s="44">
        <v>2.0675862068965518</v>
      </c>
      <c r="Z57" s="45"/>
    </row>
    <row r="58" spans="1:26" x14ac:dyDescent="0.25">
      <c r="A58" s="51" t="s">
        <v>24</v>
      </c>
      <c r="B58" s="43" t="s">
        <v>24</v>
      </c>
      <c r="C58" s="44">
        <v>1.0731441048034935</v>
      </c>
      <c r="D58" s="45"/>
      <c r="E58" s="44">
        <v>1.2787117903930132</v>
      </c>
      <c r="F58" s="45"/>
      <c r="G58" s="44">
        <v>1.4229098805646037</v>
      </c>
      <c r="H58" s="45"/>
      <c r="I58" s="44">
        <v>0.67046564636926087</v>
      </c>
      <c r="J58" s="45"/>
      <c r="K58" s="44">
        <v>1.2334744382937155</v>
      </c>
      <c r="L58" s="45"/>
      <c r="M58" s="44">
        <v>0.74872462824270059</v>
      </c>
      <c r="N58" s="45"/>
      <c r="O58" s="44">
        <v>0.73637050631544854</v>
      </c>
      <c r="P58" s="45"/>
      <c r="Q58" s="44">
        <v>0.48416192419198967</v>
      </c>
      <c r="R58" s="45"/>
      <c r="S58" s="44">
        <v>1.1056701030927836</v>
      </c>
      <c r="T58" s="45"/>
      <c r="U58" s="44">
        <v>0.89066666666666672</v>
      </c>
      <c r="V58" s="45"/>
      <c r="W58" s="44">
        <v>1.1361025641025642</v>
      </c>
      <c r="X58" s="45"/>
      <c r="Y58" s="44">
        <v>0.57476923076923081</v>
      </c>
      <c r="Z58" s="45"/>
    </row>
    <row r="59" spans="1:26" x14ac:dyDescent="0.25">
      <c r="A59" s="51" t="s">
        <v>25</v>
      </c>
      <c r="B59" s="43" t="s">
        <v>25</v>
      </c>
      <c r="C59" s="44">
        <v>9.7204407778781636</v>
      </c>
      <c r="D59" s="45"/>
      <c r="E59" s="44">
        <v>10.154956689124157</v>
      </c>
      <c r="F59" s="45"/>
      <c r="G59" s="44">
        <v>9.0351882281535438</v>
      </c>
      <c r="H59" s="45"/>
      <c r="I59" s="44">
        <v>10.257973330965383</v>
      </c>
      <c r="J59" s="45"/>
      <c r="K59" s="44">
        <v>9.3367953422082053</v>
      </c>
      <c r="L59" s="45"/>
      <c r="M59" s="44">
        <v>11.396547921032315</v>
      </c>
      <c r="N59" s="45"/>
      <c r="O59" s="44">
        <v>10.39180756158413</v>
      </c>
      <c r="P59" s="45"/>
      <c r="Q59" s="44">
        <v>8.7865067672606596</v>
      </c>
      <c r="R59" s="45"/>
      <c r="S59" s="44">
        <v>10.285497071217002</v>
      </c>
      <c r="T59" s="45"/>
      <c r="U59" s="44">
        <v>13.134639040209594</v>
      </c>
      <c r="V59" s="45"/>
      <c r="W59" s="44">
        <v>11.270988277782878</v>
      </c>
      <c r="X59" s="45"/>
      <c r="Y59" s="44">
        <v>12.398706533233208</v>
      </c>
      <c r="Z59" s="45"/>
    </row>
    <row r="60" spans="1:26" x14ac:dyDescent="0.25">
      <c r="A60" s="51" t="s">
        <v>26</v>
      </c>
      <c r="B60" s="43" t="s">
        <v>26</v>
      </c>
      <c r="C60" s="44">
        <v>10.003919049148731</v>
      </c>
      <c r="D60" s="45"/>
      <c r="E60" s="44">
        <v>12.085575364667747</v>
      </c>
      <c r="F60" s="45"/>
      <c r="G60" s="44">
        <v>10.419265767179166</v>
      </c>
      <c r="H60" s="45"/>
      <c r="I60" s="44">
        <v>7.8428706326723328</v>
      </c>
      <c r="J60" s="45"/>
      <c r="K60" s="44">
        <v>9.0713291139240511</v>
      </c>
      <c r="L60" s="45"/>
      <c r="M60" s="44">
        <v>10.702974072191154</v>
      </c>
      <c r="N60" s="45"/>
      <c r="O60" s="44">
        <v>8.3913539553752532</v>
      </c>
      <c r="P60" s="45"/>
      <c r="Q60" s="44">
        <v>6.0870391486126945</v>
      </c>
      <c r="R60" s="45"/>
      <c r="S60" s="44">
        <v>8.0006987232420759</v>
      </c>
      <c r="T60" s="45"/>
      <c r="U60" s="44">
        <v>7.769331319720294</v>
      </c>
      <c r="V60" s="45"/>
      <c r="W60" s="44">
        <v>7.7321244001826814</v>
      </c>
      <c r="X60" s="45"/>
      <c r="Y60" s="44">
        <v>8.3220328242823651</v>
      </c>
      <c r="Z60" s="45"/>
    </row>
    <row r="61" spans="1:26" x14ac:dyDescent="0.25">
      <c r="A61" s="51" t="s">
        <v>27</v>
      </c>
      <c r="B61" s="47" t="s">
        <v>27</v>
      </c>
      <c r="C61" s="48">
        <v>14.004328179180456</v>
      </c>
      <c r="D61" s="49"/>
      <c r="E61" s="48">
        <v>14.111792628011699</v>
      </c>
      <c r="F61" s="49"/>
      <c r="G61" s="48">
        <v>14.5209076005846</v>
      </c>
      <c r="H61" s="49"/>
      <c r="I61" s="48">
        <v>14.629843731006632</v>
      </c>
      <c r="J61" s="49"/>
      <c r="K61" s="48">
        <v>15.248655744326358</v>
      </c>
      <c r="L61" s="49"/>
      <c r="M61" s="48">
        <v>15.292165308498253</v>
      </c>
      <c r="N61" s="49"/>
      <c r="O61" s="48">
        <v>15.395720026310837</v>
      </c>
      <c r="P61" s="49"/>
      <c r="Q61" s="48">
        <v>15.726643175635559</v>
      </c>
      <c r="R61" s="49"/>
      <c r="S61" s="48">
        <v>15.890866438286391</v>
      </c>
      <c r="T61" s="49"/>
      <c r="U61" s="48">
        <v>16.147277714015171</v>
      </c>
      <c r="V61" s="49"/>
      <c r="W61" s="48">
        <v>18.273224346967591</v>
      </c>
      <c r="X61" s="49"/>
      <c r="Y61" s="48">
        <v>16.37540964234384</v>
      </c>
      <c r="Z61" s="49"/>
    </row>
    <row r="62" spans="1:26" x14ac:dyDescent="0.25">
      <c r="A62" s="63" t="s">
        <v>177</v>
      </c>
      <c r="B62" s="47" t="s">
        <v>177</v>
      </c>
      <c r="C62" s="48">
        <v>136.28571428571428</v>
      </c>
      <c r="D62" s="49"/>
      <c r="E62" s="48">
        <v>82.857142857142861</v>
      </c>
      <c r="F62" s="49"/>
      <c r="G62" s="48">
        <v>67.428571428571431</v>
      </c>
      <c r="H62" s="49"/>
      <c r="I62" s="48">
        <v>46</v>
      </c>
      <c r="J62" s="49"/>
      <c r="K62" s="48">
        <v>65.666666666666671</v>
      </c>
      <c r="L62" s="49"/>
      <c r="M62" s="48">
        <v>84.166666666666671</v>
      </c>
      <c r="N62" s="49"/>
      <c r="O62" s="48">
        <v>0</v>
      </c>
      <c r="P62" s="49"/>
      <c r="Q62" s="48">
        <v>0</v>
      </c>
      <c r="R62" s="49"/>
      <c r="S62" s="48">
        <v>56.909090909090907</v>
      </c>
      <c r="T62" s="49"/>
      <c r="U62" s="48">
        <v>35.454545454545453</v>
      </c>
      <c r="V62" s="49"/>
      <c r="W62" s="48">
        <v>65.686274509803923</v>
      </c>
      <c r="X62" s="49"/>
      <c r="Y62" s="48">
        <v>22.941176470588236</v>
      </c>
      <c r="Z62" s="49"/>
    </row>
    <row r="63" spans="1:26" x14ac:dyDescent="0.25">
      <c r="A63" s="51" t="s">
        <v>28</v>
      </c>
      <c r="B63" s="47" t="s">
        <v>28</v>
      </c>
      <c r="C63" s="48">
        <v>2.8423342226067727</v>
      </c>
      <c r="D63" s="49"/>
      <c r="E63" s="48">
        <v>2.9401916720173125</v>
      </c>
      <c r="F63" s="49"/>
      <c r="G63" s="48">
        <v>3.0240617112122856</v>
      </c>
      <c r="H63" s="49"/>
      <c r="I63" s="48">
        <v>4.6622647273069058</v>
      </c>
      <c r="J63" s="49"/>
      <c r="K63" s="48">
        <v>7.1013657703798545</v>
      </c>
      <c r="L63" s="49"/>
      <c r="M63" s="48">
        <v>6.7310066924309551</v>
      </c>
      <c r="N63" s="49"/>
      <c r="O63" s="48">
        <v>4.645257427136622</v>
      </c>
      <c r="P63" s="49"/>
      <c r="Q63" s="48">
        <v>4.7104842501175366</v>
      </c>
      <c r="R63" s="49"/>
      <c r="S63" s="48">
        <v>6.1586946803755032</v>
      </c>
      <c r="T63" s="49"/>
      <c r="U63" s="48">
        <v>7.1652884638431482</v>
      </c>
      <c r="V63" s="49"/>
      <c r="W63" s="48">
        <v>6.8950855984382038</v>
      </c>
      <c r="X63" s="49"/>
      <c r="Y63" s="48">
        <v>6.404957202402735</v>
      </c>
      <c r="Z63" s="49"/>
    </row>
    <row r="64" spans="1:26" x14ac:dyDescent="0.25">
      <c r="A64" s="51" t="s">
        <v>29</v>
      </c>
      <c r="B64" s="47" t="s">
        <v>29</v>
      </c>
      <c r="C64" s="48">
        <v>0</v>
      </c>
      <c r="D64" s="49"/>
      <c r="E64" s="48">
        <v>0</v>
      </c>
      <c r="F64" s="49"/>
      <c r="G64" s="48">
        <v>2.9397818871503083E-3</v>
      </c>
      <c r="H64" s="49"/>
      <c r="I64" s="48">
        <v>2.1807148952308715E-3</v>
      </c>
      <c r="J64" s="49"/>
      <c r="K64" s="48">
        <v>1.8957345971563981E-4</v>
      </c>
      <c r="L64" s="49"/>
      <c r="M64" s="48">
        <v>6.0663507109004738E-3</v>
      </c>
      <c r="N64" s="49"/>
      <c r="O64" s="48">
        <v>6.2559241706161136E-3</v>
      </c>
      <c r="P64" s="49"/>
      <c r="Q64" s="48">
        <v>7.0150525418915075E-2</v>
      </c>
      <c r="R64" s="49"/>
      <c r="S64" s="48">
        <v>8.4152798789712564E-3</v>
      </c>
      <c r="T64" s="49"/>
      <c r="U64" s="48">
        <v>4.0581351453378633E-3</v>
      </c>
      <c r="V64" s="49"/>
      <c r="W64" s="48">
        <v>1.0186757215619695E-2</v>
      </c>
      <c r="X64" s="49"/>
      <c r="Y64" s="48">
        <v>3.8392773125058816E-2</v>
      </c>
      <c r="Z64" s="49"/>
    </row>
    <row r="65" spans="1:26" x14ac:dyDescent="0.25">
      <c r="A65" s="51" t="s">
        <v>161</v>
      </c>
      <c r="B65" s="47" t="s">
        <v>161</v>
      </c>
      <c r="C65" s="48">
        <v>3.0726256983240221</v>
      </c>
      <c r="D65" s="49"/>
      <c r="E65" s="48">
        <v>3.6363636363636367</v>
      </c>
      <c r="F65" s="49"/>
      <c r="G65" s="48">
        <v>2.6490066225165565</v>
      </c>
      <c r="H65" s="49"/>
      <c r="I65" s="48">
        <v>6.9343065693430654</v>
      </c>
      <c r="J65" s="49"/>
      <c r="K65" s="48">
        <v>7.3170731707317076</v>
      </c>
      <c r="L65" s="49"/>
      <c r="M65" s="48">
        <v>0.9174311926605504</v>
      </c>
      <c r="N65" s="49"/>
      <c r="O65" s="48">
        <v>8.9473684210526319</v>
      </c>
      <c r="P65" s="49"/>
      <c r="Q65" s="48">
        <v>10.493827160493826</v>
      </c>
      <c r="R65" s="49"/>
      <c r="S65" s="48">
        <v>4.4776119402985071</v>
      </c>
      <c r="T65" s="49"/>
      <c r="U65" s="48">
        <v>5.7142857142857144</v>
      </c>
      <c r="V65" s="49"/>
      <c r="W65" s="48">
        <v>6</v>
      </c>
      <c r="X65" s="49"/>
      <c r="Y65" s="48">
        <v>4</v>
      </c>
      <c r="Z65" s="49"/>
    </row>
    <row r="66" spans="1:26" x14ac:dyDescent="0.25">
      <c r="A66" s="51" t="s">
        <v>30</v>
      </c>
      <c r="B66" s="59" t="s">
        <v>30</v>
      </c>
      <c r="C66" s="60">
        <v>12.643483023001096</v>
      </c>
      <c r="D66" s="55"/>
      <c r="E66" s="60">
        <v>17.294149808638601</v>
      </c>
      <c r="F66" s="55"/>
      <c r="G66" s="60">
        <v>12.689352360043907</v>
      </c>
      <c r="H66" s="55"/>
      <c r="I66" s="60">
        <v>19.671468144044322</v>
      </c>
      <c r="J66" s="55"/>
      <c r="K66" s="60">
        <v>13.267217630853995</v>
      </c>
      <c r="L66" s="55"/>
      <c r="M66" s="60">
        <v>13.229444444444445</v>
      </c>
      <c r="N66" s="55"/>
      <c r="O66" s="60">
        <v>2.6737311767986616</v>
      </c>
      <c r="P66" s="55"/>
      <c r="Q66" s="60">
        <v>9.2962555066079293</v>
      </c>
      <c r="R66" s="55"/>
      <c r="S66" s="60">
        <v>10.050577240241891</v>
      </c>
      <c r="T66" s="55"/>
      <c r="U66" s="60">
        <v>4.966465090709181</v>
      </c>
      <c r="V66" s="55"/>
      <c r="W66" s="60">
        <v>12.226269315673289</v>
      </c>
      <c r="X66" s="55"/>
      <c r="Y66" s="60">
        <v>10.944964226747386</v>
      </c>
      <c r="Z66" s="55"/>
    </row>
    <row r="67" spans="1:26" x14ac:dyDescent="0.25">
      <c r="A67" s="51" t="s">
        <v>162</v>
      </c>
      <c r="B67" s="43" t="s">
        <v>162</v>
      </c>
      <c r="C67" s="44">
        <v>1.3919897959183674</v>
      </c>
      <c r="D67" s="45"/>
      <c r="E67" s="44">
        <v>1.6743877551020407</v>
      </c>
      <c r="F67" s="45"/>
      <c r="G67" s="44">
        <v>0.42249999999999999</v>
      </c>
      <c r="H67" s="45"/>
      <c r="I67" s="44">
        <v>0.53198019801980201</v>
      </c>
      <c r="J67" s="45"/>
      <c r="K67" s="44">
        <v>1.0991133004926108</v>
      </c>
      <c r="L67" s="45"/>
      <c r="M67" s="44">
        <v>0.76742718446601943</v>
      </c>
      <c r="N67" s="45"/>
      <c r="O67" s="44">
        <v>0.23009708737864076</v>
      </c>
      <c r="P67" s="45"/>
      <c r="Q67" s="44">
        <v>0.33</v>
      </c>
      <c r="R67" s="45"/>
      <c r="S67" s="44">
        <v>1.0940291262135922</v>
      </c>
      <c r="T67" s="45"/>
      <c r="U67" s="44">
        <v>0.44621359223300971</v>
      </c>
      <c r="V67" s="45"/>
      <c r="W67" s="44">
        <v>0.7409708737864078</v>
      </c>
      <c r="X67" s="45"/>
      <c r="Y67" s="44">
        <v>1.5538834951456311</v>
      </c>
      <c r="Z67" s="45"/>
    </row>
    <row r="68" spans="1:26" x14ac:dyDescent="0.25">
      <c r="A68" s="51" t="s">
        <v>31</v>
      </c>
      <c r="B68" s="43" t="s">
        <v>31</v>
      </c>
      <c r="C68" s="44">
        <v>33.764606265876374</v>
      </c>
      <c r="D68" s="45"/>
      <c r="E68" s="44">
        <v>53.368729096989966</v>
      </c>
      <c r="F68" s="45"/>
      <c r="G68" s="44">
        <v>41.534013605442176</v>
      </c>
      <c r="H68" s="45"/>
      <c r="I68" s="44">
        <v>63.096614368290666</v>
      </c>
      <c r="J68" s="45"/>
      <c r="K68" s="44">
        <v>66.6959349593496</v>
      </c>
      <c r="L68" s="45"/>
      <c r="M68" s="44">
        <v>64.648918469217975</v>
      </c>
      <c r="N68" s="45"/>
      <c r="O68" s="44">
        <v>70.286246218291836</v>
      </c>
      <c r="P68" s="45"/>
      <c r="Q68" s="44">
        <v>34.133579562942444</v>
      </c>
      <c r="R68" s="45"/>
      <c r="S68" s="44">
        <v>76.662917978707455</v>
      </c>
      <c r="T68" s="45"/>
      <c r="U68" s="44">
        <v>74.261367920971267</v>
      </c>
      <c r="V68" s="45"/>
      <c r="W68" s="44">
        <v>70.049586776859499</v>
      </c>
      <c r="X68" s="45"/>
      <c r="Y68" s="44">
        <v>51.663722252093088</v>
      </c>
      <c r="Z68" s="45"/>
    </row>
    <row r="69" spans="1:26" x14ac:dyDescent="0.25">
      <c r="A69" s="51" t="s">
        <v>32</v>
      </c>
      <c r="B69" s="43" t="s">
        <v>32</v>
      </c>
      <c r="C69" s="44">
        <v>3.0916741809437931</v>
      </c>
      <c r="D69" s="45"/>
      <c r="E69" s="44">
        <v>1.836697800542332</v>
      </c>
      <c r="F69" s="45"/>
      <c r="G69" s="44">
        <v>1.0185355392156863</v>
      </c>
      <c r="H69" s="45"/>
      <c r="I69" s="44">
        <v>2.0721711616694289</v>
      </c>
      <c r="J69" s="45"/>
      <c r="K69" s="44">
        <v>4.3865761689291105</v>
      </c>
      <c r="L69" s="45"/>
      <c r="M69" s="44">
        <v>3.4356495468277948</v>
      </c>
      <c r="N69" s="45"/>
      <c r="O69" s="44">
        <v>5.3937871174052079</v>
      </c>
      <c r="P69" s="45"/>
      <c r="Q69" s="44">
        <v>1.5498925391464538</v>
      </c>
      <c r="R69" s="45"/>
      <c r="S69" s="44">
        <v>3.677970561376898</v>
      </c>
      <c r="T69" s="45"/>
      <c r="U69" s="44">
        <v>3.4352908129028235</v>
      </c>
      <c r="V69" s="45"/>
      <c r="W69" s="44">
        <v>5.2777257399775195</v>
      </c>
      <c r="X69" s="45"/>
      <c r="Y69" s="44">
        <v>5.0817526764738341</v>
      </c>
      <c r="Z69" s="45"/>
    </row>
    <row r="70" spans="1:26" x14ac:dyDescent="0.25">
      <c r="A70" s="51" t="s">
        <v>33</v>
      </c>
      <c r="B70" s="43" t="s">
        <v>33</v>
      </c>
      <c r="C70" s="44">
        <v>40.628571428571426</v>
      </c>
      <c r="D70" s="45"/>
      <c r="E70" s="44">
        <v>42.538961038961041</v>
      </c>
      <c r="F70" s="45"/>
      <c r="G70" s="44">
        <v>33.275641025641029</v>
      </c>
      <c r="H70" s="45"/>
      <c r="I70" s="44">
        <v>29.359281437125748</v>
      </c>
      <c r="J70" s="45"/>
      <c r="K70" s="44">
        <v>30.101910828025478</v>
      </c>
      <c r="L70" s="45"/>
      <c r="M70" s="44">
        <v>30.686141304347828</v>
      </c>
      <c r="N70" s="45"/>
      <c r="O70" s="44">
        <v>18.607266435986158</v>
      </c>
      <c r="P70" s="45"/>
      <c r="Q70" s="44">
        <v>40.297805642633229</v>
      </c>
      <c r="R70" s="45"/>
      <c r="S70" s="44">
        <v>45.921052631578945</v>
      </c>
      <c r="T70" s="45"/>
      <c r="U70" s="44">
        <v>23.774720550300945</v>
      </c>
      <c r="V70" s="45"/>
      <c r="W70" s="44">
        <v>46.65807560137457</v>
      </c>
      <c r="X70" s="45"/>
      <c r="Y70" s="44">
        <v>45.174311926605505</v>
      </c>
      <c r="Z70" s="45"/>
    </row>
    <row r="71" spans="1:26" x14ac:dyDescent="0.25">
      <c r="A71" s="51" t="s">
        <v>34</v>
      </c>
      <c r="B71" s="47" t="s">
        <v>34</v>
      </c>
      <c r="C71" s="48">
        <v>9.6931179775280896</v>
      </c>
      <c r="D71" s="49"/>
      <c r="E71" s="48">
        <v>10.757320215507145</v>
      </c>
      <c r="F71" s="49"/>
      <c r="G71" s="48">
        <v>10.161313012895663</v>
      </c>
      <c r="H71" s="49"/>
      <c r="I71" s="48">
        <v>10.180281690140845</v>
      </c>
      <c r="J71" s="49"/>
      <c r="K71" s="48">
        <v>11.067936060178655</v>
      </c>
      <c r="L71" s="49"/>
      <c r="M71" s="48">
        <v>11.540127088726759</v>
      </c>
      <c r="N71" s="49"/>
      <c r="O71" s="48">
        <v>8.2983034872761543</v>
      </c>
      <c r="P71" s="49"/>
      <c r="Q71" s="48">
        <v>8.2750648737909884</v>
      </c>
      <c r="R71" s="49"/>
      <c r="S71" s="48">
        <v>9.4452054794520546</v>
      </c>
      <c r="T71" s="49"/>
      <c r="U71" s="48">
        <v>10.168124852210925</v>
      </c>
      <c r="V71" s="49"/>
      <c r="W71" s="48">
        <v>9.3481656804733735</v>
      </c>
      <c r="X71" s="49"/>
      <c r="Y71" s="48">
        <v>9.4899265228727181</v>
      </c>
      <c r="Z71" s="49"/>
    </row>
    <row r="72" spans="1:26" x14ac:dyDescent="0.25">
      <c r="A72" s="51" t="s">
        <v>163</v>
      </c>
      <c r="B72" s="47" t="s">
        <v>163</v>
      </c>
      <c r="C72" s="48">
        <v>0</v>
      </c>
      <c r="D72" s="49"/>
      <c r="E72" s="48">
        <v>1.4442270058708415E-2</v>
      </c>
      <c r="F72" s="49"/>
      <c r="G72" s="48">
        <v>1.2289628180039138E-2</v>
      </c>
      <c r="H72" s="49"/>
      <c r="I72" s="48">
        <v>1.5655577299412916E-3</v>
      </c>
      <c r="J72" s="49"/>
      <c r="K72" s="48">
        <v>9.5755491284296099E-3</v>
      </c>
      <c r="L72" s="49"/>
      <c r="M72" s="48">
        <v>1.8245614035087718E-2</v>
      </c>
      <c r="N72" s="49"/>
      <c r="O72" s="48">
        <v>3.4669260700389108E-2</v>
      </c>
      <c r="P72" s="49"/>
      <c r="Q72" s="48">
        <v>2.6801320644785395E-2</v>
      </c>
      <c r="R72" s="49"/>
      <c r="S72" s="48">
        <v>3.1748496021734914E-2</v>
      </c>
      <c r="T72" s="49"/>
      <c r="U72" s="48">
        <v>5.9831029185867898E-2</v>
      </c>
      <c r="V72" s="49"/>
      <c r="W72" s="48">
        <v>8.5610687022900769E-2</v>
      </c>
      <c r="X72" s="49"/>
      <c r="Y72" s="48">
        <v>8.5610687022900769E-2</v>
      </c>
      <c r="Z72" s="49"/>
    </row>
    <row r="73" spans="1:26" x14ac:dyDescent="0.25">
      <c r="A73" s="51" t="s">
        <v>35</v>
      </c>
      <c r="B73" s="47" t="s">
        <v>35</v>
      </c>
      <c r="C73" s="48">
        <v>2.0093808630393997</v>
      </c>
      <c r="D73" s="49"/>
      <c r="E73" s="48">
        <v>5.9574868322046655</v>
      </c>
      <c r="F73" s="49"/>
      <c r="G73" s="48">
        <v>17.16175359032502</v>
      </c>
      <c r="H73" s="49"/>
      <c r="I73" s="48">
        <v>15.390469154045068</v>
      </c>
      <c r="J73" s="49"/>
      <c r="K73" s="48">
        <v>14.688560885608856</v>
      </c>
      <c r="L73" s="49"/>
      <c r="M73" s="48">
        <v>15.269620728501689</v>
      </c>
      <c r="N73" s="49"/>
      <c r="O73" s="48">
        <v>15.010869565217391</v>
      </c>
      <c r="P73" s="49"/>
      <c r="Q73" s="48">
        <v>8.5022779043280181</v>
      </c>
      <c r="R73" s="49"/>
      <c r="S73" s="48">
        <v>12.55978674790556</v>
      </c>
      <c r="T73" s="49"/>
      <c r="U73" s="48">
        <v>12.734944237918215</v>
      </c>
      <c r="V73" s="49"/>
      <c r="W73" s="48">
        <v>12.685594512195122</v>
      </c>
      <c r="X73" s="49"/>
      <c r="Y73" s="48">
        <v>12.727098505174396</v>
      </c>
      <c r="Z73" s="49"/>
    </row>
    <row r="74" spans="1:26" x14ac:dyDescent="0.25">
      <c r="A74" s="51" t="s">
        <v>36</v>
      </c>
      <c r="B74" s="47" t="s">
        <v>36</v>
      </c>
      <c r="C74" s="48">
        <v>6.3636363636363633</v>
      </c>
      <c r="D74" s="49"/>
      <c r="E74" s="48">
        <v>11.227272727272727</v>
      </c>
      <c r="F74" s="49"/>
      <c r="G74" s="48">
        <v>14.681818181818182</v>
      </c>
      <c r="H74" s="49"/>
      <c r="I74" s="48">
        <v>20.863636363636363</v>
      </c>
      <c r="J74" s="49"/>
      <c r="K74" s="48">
        <v>11.090909090909092</v>
      </c>
      <c r="L74" s="49"/>
      <c r="M74" s="48">
        <v>34</v>
      </c>
      <c r="N74" s="49"/>
      <c r="O74" s="48">
        <v>0.45454545454545453</v>
      </c>
      <c r="P74" s="49"/>
      <c r="Q74" s="48">
        <v>4.9565217391304346</v>
      </c>
      <c r="R74" s="49"/>
      <c r="S74" s="48">
        <v>4.2</v>
      </c>
      <c r="T74" s="49"/>
      <c r="U74" s="48">
        <v>6.16</v>
      </c>
      <c r="V74" s="49"/>
      <c r="W74" s="48">
        <v>6.36</v>
      </c>
      <c r="X74" s="49"/>
      <c r="Y74" s="48">
        <v>8.8800000000000008</v>
      </c>
      <c r="Z74" s="49"/>
    </row>
    <row r="75" spans="1:26" x14ac:dyDescent="0.25">
      <c r="A75" s="51" t="s">
        <v>164</v>
      </c>
      <c r="B75" s="47" t="s">
        <v>164</v>
      </c>
      <c r="C75" s="48">
        <v>1.1968190854870775</v>
      </c>
      <c r="D75" s="49"/>
      <c r="E75" s="48">
        <v>0</v>
      </c>
      <c r="F75" s="49">
        <v>1</v>
      </c>
      <c r="G75" s="48">
        <v>0</v>
      </c>
      <c r="H75" s="49">
        <v>1</v>
      </c>
      <c r="I75" s="48">
        <v>1.4116673562267275</v>
      </c>
      <c r="J75" s="49"/>
      <c r="K75" s="48">
        <v>2.2172114191146051</v>
      </c>
      <c r="L75" s="49"/>
      <c r="M75" s="48">
        <v>6.0426148117501031</v>
      </c>
      <c r="N75" s="49"/>
      <c r="O75" s="48">
        <v>8.4564038381309974</v>
      </c>
      <c r="P75" s="49"/>
      <c r="Q75" s="48">
        <v>7.3934084272006677</v>
      </c>
      <c r="R75" s="49"/>
      <c r="S75" s="48">
        <v>10.845223195661243</v>
      </c>
      <c r="T75" s="49"/>
      <c r="U75" s="48">
        <v>9.330413016270338</v>
      </c>
      <c r="V75" s="49"/>
      <c r="W75" s="48">
        <v>9.1092687074829932</v>
      </c>
      <c r="X75" s="49"/>
      <c r="Y75" s="48">
        <v>10.201955782312925</v>
      </c>
      <c r="Z75" s="49"/>
    </row>
    <row r="76" spans="1:26" x14ac:dyDescent="0.25">
      <c r="A76" s="51" t="s">
        <v>37</v>
      </c>
      <c r="B76" s="58" t="s">
        <v>37</v>
      </c>
      <c r="C76" s="57">
        <v>4.9036048064085449</v>
      </c>
      <c r="D76" s="56"/>
      <c r="E76" s="57">
        <v>4.6715862068965519</v>
      </c>
      <c r="F76" s="56"/>
      <c r="G76" s="57">
        <v>5.7625880164740266</v>
      </c>
      <c r="H76" s="56"/>
      <c r="I76" s="57">
        <v>5.1486666666666663</v>
      </c>
      <c r="J76" s="56"/>
      <c r="K76" s="57">
        <v>4.8030628694250401</v>
      </c>
      <c r="L76" s="56"/>
      <c r="M76" s="57">
        <v>4.9977064220183482</v>
      </c>
      <c r="N76" s="56"/>
      <c r="O76" s="57">
        <v>3.5136333109469442</v>
      </c>
      <c r="P76" s="56"/>
      <c r="Q76" s="57">
        <v>4.2121469526438737</v>
      </c>
      <c r="R76" s="56"/>
      <c r="S76" s="57">
        <v>5.1064993264601144</v>
      </c>
      <c r="T76" s="56"/>
      <c r="U76" s="57">
        <v>4.5238970338002478</v>
      </c>
      <c r="V76" s="56"/>
      <c r="W76" s="57">
        <v>4.3778390547363095</v>
      </c>
      <c r="X76" s="56"/>
      <c r="Y76" s="57">
        <v>5.1332179930795849</v>
      </c>
      <c r="Z76" s="56"/>
    </row>
    <row r="77" spans="1:26" x14ac:dyDescent="0.25">
      <c r="A77" s="51" t="s">
        <v>38</v>
      </c>
      <c r="B77" s="43" t="s">
        <v>38</v>
      </c>
      <c r="C77" s="44">
        <v>41.524240654205606</v>
      </c>
      <c r="D77" s="45"/>
      <c r="E77" s="44">
        <v>52.327368729832799</v>
      </c>
      <c r="F77" s="45"/>
      <c r="G77" s="44">
        <v>67.627084531339847</v>
      </c>
      <c r="H77" s="45"/>
      <c r="I77" s="44">
        <v>59.034345728072665</v>
      </c>
      <c r="J77" s="45"/>
      <c r="K77" s="44">
        <v>55.199264081517121</v>
      </c>
      <c r="L77" s="45"/>
      <c r="M77" s="44">
        <v>47.251271905031089</v>
      </c>
      <c r="N77" s="45"/>
      <c r="O77" s="44">
        <v>64.408243929983058</v>
      </c>
      <c r="P77" s="45"/>
      <c r="Q77" s="44">
        <v>61.448088912984545</v>
      </c>
      <c r="R77" s="45"/>
      <c r="S77" s="44">
        <v>78.795968400980655</v>
      </c>
      <c r="T77" s="45"/>
      <c r="U77" s="44">
        <v>86.571823204419886</v>
      </c>
      <c r="V77" s="45"/>
      <c r="W77" s="44">
        <v>100.9469696969697</v>
      </c>
      <c r="X77" s="45"/>
      <c r="Y77" s="44">
        <v>76.979526721616594</v>
      </c>
      <c r="Z77" s="45"/>
    </row>
    <row r="78" spans="1:26" x14ac:dyDescent="0.25">
      <c r="A78" s="51" t="s">
        <v>39</v>
      </c>
      <c r="B78" s="43" t="s">
        <v>39</v>
      </c>
      <c r="C78" s="44">
        <v>9.4115755627009641</v>
      </c>
      <c r="D78" s="45"/>
      <c r="E78" s="44">
        <v>6.7640232108317218</v>
      </c>
      <c r="F78" s="45"/>
      <c r="G78" s="44">
        <v>7.8409937888198762</v>
      </c>
      <c r="H78" s="45"/>
      <c r="I78" s="44">
        <v>14.102875399361022</v>
      </c>
      <c r="J78" s="45"/>
      <c r="K78" s="44">
        <v>8.7401628222523744</v>
      </c>
      <c r="L78" s="45"/>
      <c r="M78" s="44">
        <v>10.691489361702128</v>
      </c>
      <c r="N78" s="45"/>
      <c r="O78" s="44">
        <v>4.9703225806451616</v>
      </c>
      <c r="P78" s="45"/>
      <c r="Q78" s="44">
        <v>6.1889967637540453</v>
      </c>
      <c r="R78" s="45"/>
      <c r="S78" s="44">
        <v>16.586319218241041</v>
      </c>
      <c r="T78" s="45"/>
      <c r="U78" s="44">
        <v>18.143875567077121</v>
      </c>
      <c r="V78" s="45"/>
      <c r="W78" s="44">
        <v>17.854325699745548</v>
      </c>
      <c r="X78" s="45"/>
      <c r="Y78" s="44">
        <v>18.773072060682679</v>
      </c>
      <c r="Z78" s="45"/>
    </row>
    <row r="79" spans="1:26" x14ac:dyDescent="0.25">
      <c r="A79" s="51" t="s">
        <v>40</v>
      </c>
      <c r="B79" s="43" t="s">
        <v>40</v>
      </c>
      <c r="C79" s="44">
        <v>8.8953797132235793E-2</v>
      </c>
      <c r="D79" s="45"/>
      <c r="E79" s="44">
        <v>1.9029998678472312E-2</v>
      </c>
      <c r="F79" s="45"/>
      <c r="G79" s="44">
        <v>0</v>
      </c>
      <c r="H79" s="45"/>
      <c r="I79" s="44">
        <v>0</v>
      </c>
      <c r="J79" s="45"/>
      <c r="K79" s="44">
        <v>2.6413100898045432E-4</v>
      </c>
      <c r="L79" s="45"/>
      <c r="M79" s="44">
        <v>0.22160591653460116</v>
      </c>
      <c r="N79" s="45"/>
      <c r="O79" s="44">
        <v>0</v>
      </c>
      <c r="P79" s="45"/>
      <c r="Q79" s="44">
        <v>0.18177028451001054</v>
      </c>
      <c r="R79" s="45"/>
      <c r="S79" s="44">
        <v>0</v>
      </c>
      <c r="T79" s="45"/>
      <c r="U79" s="44">
        <v>0</v>
      </c>
      <c r="V79" s="45"/>
      <c r="W79" s="44">
        <v>7.3761854583772393E-3</v>
      </c>
      <c r="X79" s="45"/>
      <c r="Y79" s="44">
        <v>0</v>
      </c>
      <c r="Z79" s="45"/>
    </row>
    <row r="80" spans="1:26" x14ac:dyDescent="0.25">
      <c r="A80" s="51" t="s">
        <v>41</v>
      </c>
      <c r="B80" s="43" t="s">
        <v>41</v>
      </c>
      <c r="C80" s="44">
        <v>5.7521489971346709</v>
      </c>
      <c r="D80" s="45"/>
      <c r="E80" s="44">
        <v>7.4559710494571769</v>
      </c>
      <c r="F80" s="45"/>
      <c r="G80" s="44">
        <v>9.6363636363636367</v>
      </c>
      <c r="H80" s="45"/>
      <c r="I80" s="44">
        <v>7.1235827664399096</v>
      </c>
      <c r="J80" s="45"/>
      <c r="K80" s="44">
        <v>9.008898776418242</v>
      </c>
      <c r="L80" s="45"/>
      <c r="M80" s="44">
        <v>8.8194748358862149</v>
      </c>
      <c r="N80" s="45"/>
      <c r="O80" s="44">
        <v>10.573318632855568</v>
      </c>
      <c r="P80" s="45"/>
      <c r="Q80" s="44">
        <v>6.0794844253490874</v>
      </c>
      <c r="R80" s="45"/>
      <c r="S80" s="44">
        <v>6.445732349841939</v>
      </c>
      <c r="T80" s="45"/>
      <c r="U80" s="44">
        <v>6.496296296296296</v>
      </c>
      <c r="V80" s="45"/>
      <c r="W80" s="44">
        <v>7.0805439330543933</v>
      </c>
      <c r="X80" s="45"/>
      <c r="Y80" s="44">
        <v>7.4182194616977224</v>
      </c>
      <c r="Z80" s="45"/>
    </row>
    <row r="81" spans="1:26" x14ac:dyDescent="0.25">
      <c r="A81" s="51" t="s">
        <v>42</v>
      </c>
      <c r="B81" s="47" t="s">
        <v>42</v>
      </c>
      <c r="C81" s="48">
        <v>2.2944783264476358</v>
      </c>
      <c r="D81" s="49"/>
      <c r="E81" s="48">
        <v>0.89347296484955863</v>
      </c>
      <c r="F81" s="49"/>
      <c r="G81" s="48">
        <v>1.3777227274100481</v>
      </c>
      <c r="H81" s="49"/>
      <c r="I81" s="48">
        <v>1.765353815009973</v>
      </c>
      <c r="J81" s="49"/>
      <c r="K81" s="48">
        <v>1.8844209357374557</v>
      </c>
      <c r="L81" s="49"/>
      <c r="M81" s="48">
        <v>3.3967842175784702</v>
      </c>
      <c r="N81" s="49"/>
      <c r="O81" s="48">
        <v>3.5422304638831745</v>
      </c>
      <c r="P81" s="49"/>
      <c r="Q81" s="48">
        <v>3.6584250393025584</v>
      </c>
      <c r="R81" s="49"/>
      <c r="S81" s="48">
        <v>4.5417145419387381</v>
      </c>
      <c r="T81" s="49"/>
      <c r="U81" s="48">
        <v>4.4351304328675409</v>
      </c>
      <c r="V81" s="49"/>
      <c r="W81" s="48">
        <v>5.065665424249068</v>
      </c>
      <c r="X81" s="49"/>
      <c r="Y81" s="48">
        <v>3.3053862489313</v>
      </c>
      <c r="Z81" s="49"/>
    </row>
    <row r="82" spans="1:26" x14ac:dyDescent="0.25">
      <c r="A82" s="51" t="s">
        <v>43</v>
      </c>
      <c r="B82" s="47" t="s">
        <v>43</v>
      </c>
      <c r="C82" s="48">
        <v>6.3294392523364484</v>
      </c>
      <c r="D82" s="49"/>
      <c r="E82" s="48">
        <v>0.13317757009345793</v>
      </c>
      <c r="F82" s="49"/>
      <c r="G82" s="48">
        <v>4.9065420560747662E-2</v>
      </c>
      <c r="H82" s="49"/>
      <c r="I82" s="48">
        <v>0.10747663551401869</v>
      </c>
      <c r="J82" s="49"/>
      <c r="K82" s="48">
        <v>6.5420560747663545E-2</v>
      </c>
      <c r="L82" s="49"/>
      <c r="M82" s="48">
        <v>3.7470725995316159E-2</v>
      </c>
      <c r="N82" s="49"/>
      <c r="O82" s="48">
        <v>0.39719626168224298</v>
      </c>
      <c r="P82" s="49"/>
      <c r="Q82" s="48">
        <v>1.3517305893358278</v>
      </c>
      <c r="R82" s="49"/>
      <c r="S82" s="48">
        <v>0.58352941176470585</v>
      </c>
      <c r="T82" s="49"/>
      <c r="U82" s="48">
        <v>3.171764705882353</v>
      </c>
      <c r="V82" s="49"/>
      <c r="W82" s="48">
        <v>0.20470588235294118</v>
      </c>
      <c r="X82" s="49"/>
      <c r="Y82" s="48">
        <v>0.34823529411764703</v>
      </c>
      <c r="Z82" s="49"/>
    </row>
    <row r="83" spans="1:26" x14ac:dyDescent="0.25">
      <c r="A83" s="51" t="s">
        <v>44</v>
      </c>
      <c r="B83" s="47" t="s">
        <v>44</v>
      </c>
      <c r="C83" s="48">
        <v>21.559928443649373</v>
      </c>
      <c r="D83" s="49"/>
      <c r="E83" s="48">
        <v>9.8909171861086378</v>
      </c>
      <c r="F83" s="49"/>
      <c r="G83" s="48">
        <v>17.95872170439414</v>
      </c>
      <c r="H83" s="49"/>
      <c r="I83" s="48">
        <v>13.100096754331954</v>
      </c>
      <c r="J83" s="49"/>
      <c r="K83" s="48">
        <v>34.053372739916547</v>
      </c>
      <c r="L83" s="49"/>
      <c r="M83" s="48">
        <v>18.443940912458057</v>
      </c>
      <c r="N83" s="49"/>
      <c r="O83" s="48">
        <v>18.435377112001394</v>
      </c>
      <c r="P83" s="49"/>
      <c r="Q83" s="48">
        <v>27.292836925756585</v>
      </c>
      <c r="R83" s="49"/>
      <c r="S83" s="48">
        <v>11.187224573497971</v>
      </c>
      <c r="T83" s="49"/>
      <c r="U83" s="48">
        <v>0</v>
      </c>
      <c r="V83" s="49">
        <v>1</v>
      </c>
      <c r="W83" s="48">
        <v>31.75003282132073</v>
      </c>
      <c r="X83" s="49"/>
      <c r="Y83" s="48">
        <v>32.307283595306622</v>
      </c>
      <c r="Z83" s="49"/>
    </row>
    <row r="84" spans="1:26" x14ac:dyDescent="0.25">
      <c r="A84" s="51" t="s">
        <v>45</v>
      </c>
      <c r="B84" s="47" t="s">
        <v>45</v>
      </c>
      <c r="C84" s="48">
        <v>24.021364297645345</v>
      </c>
      <c r="D84" s="49"/>
      <c r="E84" s="48">
        <v>25.177100313532524</v>
      </c>
      <c r="F84" s="49"/>
      <c r="G84" s="48">
        <v>23.081966326689241</v>
      </c>
      <c r="H84" s="49"/>
      <c r="I84" s="48">
        <v>20.195322939112963</v>
      </c>
      <c r="J84" s="49"/>
      <c r="K84" s="48">
        <v>18.900505213737731</v>
      </c>
      <c r="L84" s="49"/>
      <c r="M84" s="48">
        <v>21.586247647543026</v>
      </c>
      <c r="N84" s="49"/>
      <c r="O84" s="48">
        <v>10.180917658388939</v>
      </c>
      <c r="P84" s="49"/>
      <c r="Q84" s="48">
        <v>5.6800678155334783</v>
      </c>
      <c r="R84" s="49"/>
      <c r="S84" s="48">
        <v>9.6231188824742837</v>
      </c>
      <c r="T84" s="49"/>
      <c r="U84" s="48">
        <v>8.3655689753861786</v>
      </c>
      <c r="V84" s="49"/>
      <c r="W84" s="48">
        <v>8.7594408905870669</v>
      </c>
      <c r="X84" s="49"/>
      <c r="Y84" s="48">
        <v>9.0148295144524333</v>
      </c>
      <c r="Z84" s="49"/>
    </row>
    <row r="85" spans="1:26" x14ac:dyDescent="0.25">
      <c r="A85" s="51" t="s">
        <v>46</v>
      </c>
      <c r="B85" s="47" t="s">
        <v>46</v>
      </c>
      <c r="C85" s="48">
        <v>6.4222222222222225</v>
      </c>
      <c r="D85" s="49"/>
      <c r="E85" s="48">
        <v>5.5333333333333332</v>
      </c>
      <c r="F85" s="49"/>
      <c r="G85" s="48">
        <v>6.4444444444444446</v>
      </c>
      <c r="H85" s="49"/>
      <c r="I85" s="48">
        <v>5</v>
      </c>
      <c r="J85" s="49"/>
      <c r="K85" s="48">
        <v>5.177777777777778</v>
      </c>
      <c r="L85" s="49"/>
      <c r="M85" s="48">
        <v>5.6888888888888891</v>
      </c>
      <c r="N85" s="49"/>
      <c r="O85" s="48">
        <v>4.8444444444444441</v>
      </c>
      <c r="P85" s="49"/>
      <c r="Q85" s="48">
        <v>4.7415730337078648</v>
      </c>
      <c r="R85" s="49"/>
      <c r="S85" s="48">
        <v>4.6966292134831464</v>
      </c>
      <c r="T85" s="49"/>
      <c r="U85" s="48">
        <v>4</v>
      </c>
      <c r="V85" s="49"/>
      <c r="W85" s="48">
        <v>3.6703296703296702</v>
      </c>
      <c r="X85" s="49"/>
      <c r="Y85" s="48">
        <v>2.5054945054945055</v>
      </c>
      <c r="Z85" s="49"/>
    </row>
    <row r="86" spans="1:26" x14ac:dyDescent="0.25">
      <c r="A86" s="51" t="s">
        <v>47</v>
      </c>
      <c r="B86" s="58" t="s">
        <v>47</v>
      </c>
      <c r="C86" s="57">
        <v>3.1395348837209305E-2</v>
      </c>
      <c r="D86" s="56"/>
      <c r="E86" s="57">
        <v>2.6937984496124032E-2</v>
      </c>
      <c r="F86" s="56"/>
      <c r="G86" s="57">
        <v>4.9031007751937986E-2</v>
      </c>
      <c r="H86" s="56"/>
      <c r="I86" s="57">
        <v>5.058139534883721E-2</v>
      </c>
      <c r="J86" s="56"/>
      <c r="K86" s="57">
        <v>5.7945736434108525E-2</v>
      </c>
      <c r="L86" s="56"/>
      <c r="M86" s="57">
        <v>6.1240310077519379E-2</v>
      </c>
      <c r="N86" s="56"/>
      <c r="O86" s="57">
        <v>5.8914728682170542E-2</v>
      </c>
      <c r="P86" s="56"/>
      <c r="Q86" s="57">
        <v>5.7751937984496127E-2</v>
      </c>
      <c r="R86" s="56"/>
      <c r="S86" s="57">
        <v>4.2635658914728682E-3</v>
      </c>
      <c r="T86" s="56"/>
      <c r="U86" s="57">
        <v>8.9534883720930228E-2</v>
      </c>
      <c r="V86" s="56"/>
      <c r="W86" s="57">
        <v>6.3759689922480614E-2</v>
      </c>
      <c r="X86" s="56"/>
      <c r="Y86" s="57">
        <v>6.8217054263565891E-2</v>
      </c>
      <c r="Z86" s="56"/>
    </row>
    <row r="87" spans="1:26" x14ac:dyDescent="0.25">
      <c r="A87" s="51" t="s">
        <v>48</v>
      </c>
      <c r="B87" s="43" t="s">
        <v>48</v>
      </c>
      <c r="C87" s="44">
        <v>0</v>
      </c>
      <c r="D87" s="45"/>
      <c r="E87" s="44">
        <v>1.3116370808678501</v>
      </c>
      <c r="F87" s="45"/>
      <c r="G87" s="44">
        <v>1.5495145631067961</v>
      </c>
      <c r="H87" s="45"/>
      <c r="I87" s="44">
        <v>1.4231499051233396</v>
      </c>
      <c r="J87" s="45"/>
      <c r="K87" s="44">
        <v>1.5151515151515151</v>
      </c>
      <c r="L87" s="45"/>
      <c r="M87" s="44">
        <v>1.2121212121212122</v>
      </c>
      <c r="N87" s="45"/>
      <c r="O87" s="44">
        <v>0.67934782608695654</v>
      </c>
      <c r="P87" s="45"/>
      <c r="Q87" s="44">
        <v>1.1194029850746268</v>
      </c>
      <c r="R87" s="45"/>
      <c r="S87" s="44">
        <v>1.2195121951219512</v>
      </c>
      <c r="T87" s="45"/>
      <c r="U87" s="44">
        <v>1.6227642276422765</v>
      </c>
      <c r="V87" s="45"/>
      <c r="W87" s="44">
        <v>1.5702479338842976</v>
      </c>
      <c r="X87" s="45"/>
      <c r="Y87" s="44">
        <v>0.13719008264462809</v>
      </c>
      <c r="Z87" s="45"/>
    </row>
    <row r="88" spans="1:26" x14ac:dyDescent="0.25">
      <c r="A88" s="51" t="s">
        <v>49</v>
      </c>
      <c r="B88" s="43" t="s">
        <v>49</v>
      </c>
      <c r="C88" s="44">
        <v>0.86551264980026632</v>
      </c>
      <c r="D88" s="45"/>
      <c r="E88" s="44">
        <v>0.1330671989354624</v>
      </c>
      <c r="F88" s="45"/>
      <c r="G88" s="44">
        <v>2.0064205457463883E-3</v>
      </c>
      <c r="H88" s="45"/>
      <c r="I88" s="44">
        <v>0.29126984126984129</v>
      </c>
      <c r="J88" s="45"/>
      <c r="K88" s="44">
        <v>0.16679904686258937</v>
      </c>
      <c r="L88" s="45"/>
      <c r="M88" s="44">
        <v>0.16368692888359157</v>
      </c>
      <c r="N88" s="45"/>
      <c r="O88" s="44">
        <v>0.10461416070007955</v>
      </c>
      <c r="P88" s="45"/>
      <c r="Q88" s="44">
        <v>8.5884691848906555E-2</v>
      </c>
      <c r="R88" s="45"/>
      <c r="S88" s="44">
        <v>0.39395161290322583</v>
      </c>
      <c r="T88" s="45"/>
      <c r="U88" s="44">
        <v>0.66101969684688333</v>
      </c>
      <c r="V88" s="45"/>
      <c r="W88" s="44">
        <v>1.4004056795131845</v>
      </c>
      <c r="X88" s="45"/>
      <c r="Y88" s="44">
        <v>2.7729873794779336</v>
      </c>
      <c r="Z88" s="45"/>
    </row>
    <row r="89" spans="1:26" x14ac:dyDescent="0.25">
      <c r="A89" s="51" t="s">
        <v>50</v>
      </c>
      <c r="B89" s="43" t="s">
        <v>50</v>
      </c>
      <c r="C89" s="44">
        <v>19.295514822891494</v>
      </c>
      <c r="D89" s="45"/>
      <c r="E89" s="44">
        <v>16.71301688135992</v>
      </c>
      <c r="F89" s="45"/>
      <c r="G89" s="44">
        <v>17.793099394580615</v>
      </c>
      <c r="H89" s="45"/>
      <c r="I89" s="44">
        <v>16.084610416299689</v>
      </c>
      <c r="J89" s="45"/>
      <c r="K89" s="44">
        <v>15.614894370352886</v>
      </c>
      <c r="L89" s="45"/>
      <c r="M89" s="44">
        <v>18.683893805309733</v>
      </c>
      <c r="N89" s="45"/>
      <c r="O89" s="44">
        <v>10.303469062112168</v>
      </c>
      <c r="P89" s="45"/>
      <c r="Q89" s="44">
        <v>13.926270283074736</v>
      </c>
      <c r="R89" s="45"/>
      <c r="S89" s="44">
        <v>17.146586826347306</v>
      </c>
      <c r="T89" s="45"/>
      <c r="U89" s="44">
        <v>14.778395837071596</v>
      </c>
      <c r="V89" s="45"/>
      <c r="W89" s="44">
        <v>17.052808449351897</v>
      </c>
      <c r="X89" s="45"/>
      <c r="Y89" s="44">
        <v>17.009043540755826</v>
      </c>
      <c r="Z89" s="45"/>
    </row>
    <row r="90" spans="1:26" x14ac:dyDescent="0.25">
      <c r="A90" s="51" t="s">
        <v>51</v>
      </c>
      <c r="B90" s="43" t="s">
        <v>51</v>
      </c>
      <c r="C90" s="44">
        <v>8.2017633791265122E-3</v>
      </c>
      <c r="D90" s="45"/>
      <c r="E90" s="44">
        <v>0.19103471520053927</v>
      </c>
      <c r="F90" s="45"/>
      <c r="G90" s="44">
        <v>0.23735099337748344</v>
      </c>
      <c r="H90" s="45"/>
      <c r="I90" s="44">
        <v>0.41761589403973509</v>
      </c>
      <c r="J90" s="45"/>
      <c r="K90" s="44">
        <v>0.99320261437908497</v>
      </c>
      <c r="L90" s="45"/>
      <c r="M90" s="44">
        <v>0.86623376623376624</v>
      </c>
      <c r="N90" s="45"/>
      <c r="O90" s="44">
        <v>0.63673076923076921</v>
      </c>
      <c r="P90" s="45"/>
      <c r="Q90" s="44">
        <v>2.148397435897436</v>
      </c>
      <c r="R90" s="45"/>
      <c r="S90" s="44">
        <v>1.5876440460947503</v>
      </c>
      <c r="T90" s="45"/>
      <c r="U90" s="44">
        <v>1.1358778625954198</v>
      </c>
      <c r="V90" s="45"/>
      <c r="W90" s="44">
        <v>4.4707006369426754</v>
      </c>
      <c r="X90" s="45"/>
      <c r="Y90" s="44">
        <v>3.5431847133757963</v>
      </c>
      <c r="Z90" s="45"/>
    </row>
    <row r="91" spans="1:26" x14ac:dyDescent="0.25">
      <c r="A91" s="51" t="s">
        <v>52</v>
      </c>
      <c r="B91" s="47" t="s">
        <v>52</v>
      </c>
      <c r="C91" s="48">
        <v>14.266516694293157</v>
      </c>
      <c r="D91" s="49"/>
      <c r="E91" s="48">
        <v>12.908100426338228</v>
      </c>
      <c r="F91" s="49"/>
      <c r="G91" s="48">
        <v>18.759860927946288</v>
      </c>
      <c r="H91" s="49"/>
      <c r="I91" s="48">
        <v>14.905206463195691</v>
      </c>
      <c r="J91" s="49"/>
      <c r="K91" s="48">
        <v>10.413201160541586</v>
      </c>
      <c r="L91" s="49"/>
      <c r="M91" s="48">
        <v>7.0156344685492664</v>
      </c>
      <c r="N91" s="49"/>
      <c r="O91" s="48">
        <v>8.3195763330898469</v>
      </c>
      <c r="P91" s="49"/>
      <c r="Q91" s="48">
        <v>3.1585634009284145</v>
      </c>
      <c r="R91" s="49"/>
      <c r="S91" s="48">
        <v>11.162191847693434</v>
      </c>
      <c r="T91" s="49"/>
      <c r="U91" s="48">
        <v>12.688630806845966</v>
      </c>
      <c r="V91" s="49"/>
      <c r="W91" s="48">
        <v>8.8228578443407812</v>
      </c>
      <c r="X91" s="49"/>
      <c r="Y91" s="48">
        <v>13.634509032813076</v>
      </c>
      <c r="Z91" s="49"/>
    </row>
    <row r="92" spans="1:26" x14ac:dyDescent="0.25">
      <c r="A92" s="51" t="s">
        <v>53</v>
      </c>
      <c r="B92" s="47" t="s">
        <v>53</v>
      </c>
      <c r="C92" s="48">
        <v>10.206629834254144</v>
      </c>
      <c r="D92" s="49"/>
      <c r="E92" s="48">
        <v>9.2300552922590846</v>
      </c>
      <c r="F92" s="49"/>
      <c r="G92" s="48">
        <v>11.004791666666666</v>
      </c>
      <c r="H92" s="49"/>
      <c r="I92" s="48">
        <v>13.229285401139851</v>
      </c>
      <c r="J92" s="49"/>
      <c r="K92" s="48">
        <v>11.800232558139536</v>
      </c>
      <c r="L92" s="49"/>
      <c r="M92" s="48">
        <v>12.497281377435433</v>
      </c>
      <c r="N92" s="49"/>
      <c r="O92" s="48">
        <v>6.064040599323345</v>
      </c>
      <c r="P92" s="49"/>
      <c r="Q92" s="48">
        <v>7.1152999599360953</v>
      </c>
      <c r="R92" s="49"/>
      <c r="S92" s="48">
        <v>16.552416912328876</v>
      </c>
      <c r="T92" s="49"/>
      <c r="U92" s="48">
        <v>13.305077339858428</v>
      </c>
      <c r="V92" s="49"/>
      <c r="W92" s="48">
        <v>18.115542534312027</v>
      </c>
      <c r="X92" s="49"/>
      <c r="Y92" s="48">
        <v>16.776681807186822</v>
      </c>
      <c r="Z92" s="49"/>
    </row>
    <row r="93" spans="1:26" x14ac:dyDescent="0.25">
      <c r="A93" s="51" t="s">
        <v>54</v>
      </c>
      <c r="B93" s="47" t="s">
        <v>54</v>
      </c>
      <c r="C93" s="48">
        <v>2.2561863173216887E-2</v>
      </c>
      <c r="D93" s="49"/>
      <c r="E93" s="48">
        <v>1.495124593716143E-2</v>
      </c>
      <c r="F93" s="49"/>
      <c r="G93" s="48">
        <v>2.9289303661162957E-2</v>
      </c>
      <c r="H93" s="49"/>
      <c r="I93" s="48">
        <v>7.1524679555272285E-3</v>
      </c>
      <c r="J93" s="49"/>
      <c r="K93" s="48">
        <v>1.6985138004246285E-3</v>
      </c>
      <c r="L93" s="49"/>
      <c r="M93" s="48">
        <v>7.827926657263751E-3</v>
      </c>
      <c r="N93" s="49"/>
      <c r="O93" s="48">
        <v>3.1320224719101127E-2</v>
      </c>
      <c r="P93" s="49"/>
      <c r="Q93" s="48">
        <v>2.9684210526315789E-2</v>
      </c>
      <c r="R93" s="49"/>
      <c r="S93" s="48">
        <v>6.9230769230769233E-3</v>
      </c>
      <c r="T93" s="49"/>
      <c r="U93" s="48">
        <v>0.19300699300699301</v>
      </c>
      <c r="V93" s="49"/>
      <c r="W93" s="48">
        <v>0.10416666666666667</v>
      </c>
      <c r="X93" s="49"/>
      <c r="Y93" s="48">
        <v>4.8620689655172411E-2</v>
      </c>
      <c r="Z93" s="49"/>
    </row>
    <row r="94" spans="1:26" x14ac:dyDescent="0.25">
      <c r="A94" s="51" t="s">
        <v>55</v>
      </c>
      <c r="B94" s="47" t="s">
        <v>55</v>
      </c>
      <c r="C94" s="48">
        <v>0.74765807962529274</v>
      </c>
      <c r="D94" s="49"/>
      <c r="E94" s="48">
        <v>0.42330210772833726</v>
      </c>
      <c r="F94" s="49"/>
      <c r="G94" s="48">
        <v>0.32201405152224827</v>
      </c>
      <c r="H94" s="49"/>
      <c r="I94" s="48">
        <v>0.9541120381406436</v>
      </c>
      <c r="J94" s="49"/>
      <c r="K94" s="48">
        <v>0.90643623361144221</v>
      </c>
      <c r="L94" s="49"/>
      <c r="M94" s="48">
        <v>4.373063170441001</v>
      </c>
      <c r="N94" s="49"/>
      <c r="O94" s="48">
        <v>3.3331346841477951</v>
      </c>
      <c r="P94" s="49"/>
      <c r="Q94" s="48">
        <v>1.0369487485101312</v>
      </c>
      <c r="R94" s="49"/>
      <c r="S94" s="48">
        <v>1.2097735399284864</v>
      </c>
      <c r="T94" s="49"/>
      <c r="U94" s="48">
        <v>3.0125148986889152</v>
      </c>
      <c r="V94" s="49"/>
      <c r="W94" s="48">
        <v>0.95351609058402864</v>
      </c>
      <c r="X94" s="49"/>
      <c r="Y94" s="48">
        <v>1.168057210965435</v>
      </c>
      <c r="Z94" s="49"/>
    </row>
    <row r="95" spans="1:26" x14ac:dyDescent="0.25">
      <c r="A95" s="51" t="s">
        <v>56</v>
      </c>
      <c r="B95" s="47" t="s">
        <v>56</v>
      </c>
      <c r="C95" s="48">
        <v>0.36228533685601055</v>
      </c>
      <c r="D95" s="49"/>
      <c r="E95" s="48">
        <v>2.0009514747859183</v>
      </c>
      <c r="F95" s="49"/>
      <c r="G95" s="48">
        <v>1.9955414012738852</v>
      </c>
      <c r="H95" s="49"/>
      <c r="I95" s="48">
        <v>4.6755555555555555</v>
      </c>
      <c r="J95" s="49"/>
      <c r="K95" s="48">
        <v>5.2237341772151895</v>
      </c>
      <c r="L95" s="49"/>
      <c r="M95" s="48">
        <v>5.0028481012658226</v>
      </c>
      <c r="N95" s="49"/>
      <c r="O95" s="48">
        <v>10.38285175879397</v>
      </c>
      <c r="P95" s="49"/>
      <c r="Q95" s="48">
        <v>3.617573483427142</v>
      </c>
      <c r="R95" s="49"/>
      <c r="S95" s="48">
        <v>2.9526315789473685</v>
      </c>
      <c r="T95" s="49"/>
      <c r="U95" s="48">
        <v>4.5099071207430343</v>
      </c>
      <c r="V95" s="49"/>
      <c r="W95" s="48">
        <v>1.5740340030911901</v>
      </c>
      <c r="X95" s="49"/>
      <c r="Y95" s="48">
        <v>2.8089644513137557</v>
      </c>
      <c r="Z95" s="49"/>
    </row>
    <row r="96" spans="1:26" x14ac:dyDescent="0.25">
      <c r="A96" s="51" t="s">
        <v>57</v>
      </c>
      <c r="B96" s="59" t="s">
        <v>57</v>
      </c>
      <c r="C96" s="60">
        <v>10.600102581637886</v>
      </c>
      <c r="D96" s="55"/>
      <c r="E96" s="60">
        <v>11.423699914748507</v>
      </c>
      <c r="F96" s="55"/>
      <c r="G96" s="60">
        <v>12.789904502046385</v>
      </c>
      <c r="H96" s="55"/>
      <c r="I96" s="60">
        <v>10.404229916425038</v>
      </c>
      <c r="J96" s="55"/>
      <c r="K96" s="60">
        <v>12.91100017214667</v>
      </c>
      <c r="L96" s="55"/>
      <c r="M96" s="60">
        <v>14.981918374375754</v>
      </c>
      <c r="N96" s="55"/>
      <c r="O96" s="60">
        <v>10.554922279792747</v>
      </c>
      <c r="P96" s="55"/>
      <c r="Q96" s="60">
        <v>6.9925644129344633</v>
      </c>
      <c r="R96" s="55"/>
      <c r="S96" s="60">
        <v>7.6911847276810779</v>
      </c>
      <c r="T96" s="55"/>
      <c r="U96" s="60">
        <v>9.4247704703016684</v>
      </c>
      <c r="V96" s="55"/>
      <c r="W96" s="60">
        <v>11.576433121019109</v>
      </c>
      <c r="X96" s="55"/>
      <c r="Y96" s="60">
        <v>13.423408239700375</v>
      </c>
      <c r="Z96" s="55"/>
    </row>
    <row r="97" spans="1:26" x14ac:dyDescent="0.25">
      <c r="A97" s="51" t="s">
        <v>58</v>
      </c>
      <c r="B97" s="43" t="s">
        <v>58</v>
      </c>
      <c r="C97" s="44">
        <v>2.5098039215686274</v>
      </c>
      <c r="D97" s="45"/>
      <c r="E97" s="44">
        <v>1.8005305039787798</v>
      </c>
      <c r="F97" s="45"/>
      <c r="G97" s="44">
        <v>2.6560509554140128</v>
      </c>
      <c r="H97" s="45"/>
      <c r="I97" s="44">
        <v>2.3533475026567481</v>
      </c>
      <c r="J97" s="45"/>
      <c r="K97" s="44">
        <v>2.8803827751196174</v>
      </c>
      <c r="L97" s="45"/>
      <c r="M97" s="44">
        <v>3.1886993603411513</v>
      </c>
      <c r="N97" s="45"/>
      <c r="O97" s="44">
        <v>2.909914712153518</v>
      </c>
      <c r="P97" s="45"/>
      <c r="Q97" s="44">
        <v>2.2928000000000002</v>
      </c>
      <c r="R97" s="45"/>
      <c r="S97" s="44">
        <v>2.9973319103521878</v>
      </c>
      <c r="T97" s="45"/>
      <c r="U97" s="44">
        <v>3.2617979927396967</v>
      </c>
      <c r="V97" s="45"/>
      <c r="W97" s="44">
        <v>3.7565431043691913</v>
      </c>
      <c r="X97" s="45"/>
      <c r="Y97" s="44">
        <v>3.6438414699284265</v>
      </c>
      <c r="Z97" s="45"/>
    </row>
    <row r="98" spans="1:26" x14ac:dyDescent="0.25">
      <c r="A98" s="51" t="s">
        <v>59</v>
      </c>
      <c r="B98" s="43" t="s">
        <v>59</v>
      </c>
      <c r="C98" s="44">
        <v>22.314654408506868</v>
      </c>
      <c r="D98" s="45"/>
      <c r="E98" s="44">
        <v>22.923356024166569</v>
      </c>
      <c r="F98" s="45"/>
      <c r="G98" s="44">
        <v>25.686181566181567</v>
      </c>
      <c r="H98" s="45"/>
      <c r="I98" s="44">
        <v>28.924014301100343</v>
      </c>
      <c r="J98" s="45"/>
      <c r="K98" s="44">
        <v>30.850555289984769</v>
      </c>
      <c r="L98" s="45"/>
      <c r="M98" s="44">
        <v>30.720810600155886</v>
      </c>
      <c r="N98" s="45"/>
      <c r="O98" s="44">
        <v>33.666672229732363</v>
      </c>
      <c r="P98" s="45"/>
      <c r="Q98" s="44">
        <v>40.257069551502767</v>
      </c>
      <c r="R98" s="45"/>
      <c r="S98" s="44">
        <v>45.640341253974704</v>
      </c>
      <c r="T98" s="45"/>
      <c r="U98" s="44">
        <v>46.805999888684809</v>
      </c>
      <c r="V98" s="45"/>
      <c r="W98" s="44">
        <v>38.673706594226296</v>
      </c>
      <c r="X98" s="45"/>
      <c r="Y98" s="44">
        <v>32.954237852229866</v>
      </c>
      <c r="Z98" s="45"/>
    </row>
    <row r="99" spans="1:26" x14ac:dyDescent="0.25">
      <c r="A99" s="51" t="s">
        <v>60</v>
      </c>
      <c r="B99" s="43" t="s">
        <v>60</v>
      </c>
      <c r="C99" s="44">
        <v>5.285672775575434</v>
      </c>
      <c r="D99" s="45"/>
      <c r="E99" s="44">
        <v>10.324667686154569</v>
      </c>
      <c r="F99" s="45"/>
      <c r="G99" s="44">
        <v>5.9613611662856503</v>
      </c>
      <c r="H99" s="45"/>
      <c r="I99" s="44">
        <v>6.32245496277437</v>
      </c>
      <c r="J99" s="45"/>
      <c r="K99" s="44">
        <v>6.8752621359223305</v>
      </c>
      <c r="L99" s="45"/>
      <c r="M99" s="44">
        <v>6.7554716981132072</v>
      </c>
      <c r="N99" s="45"/>
      <c r="O99" s="44">
        <v>6.63037037037037</v>
      </c>
      <c r="P99" s="45"/>
      <c r="Q99" s="44">
        <v>9.1238489208633098</v>
      </c>
      <c r="R99" s="45"/>
      <c r="S99" s="44">
        <v>8.9787769784172671</v>
      </c>
      <c r="T99" s="45"/>
      <c r="U99" s="44">
        <v>10.248053097345133</v>
      </c>
      <c r="V99" s="45"/>
      <c r="W99" s="44">
        <v>12.051309734513275</v>
      </c>
      <c r="X99" s="45"/>
      <c r="Y99" s="44">
        <v>13.731298245614035</v>
      </c>
      <c r="Z99" s="45"/>
    </row>
    <row r="100" spans="1:26" x14ac:dyDescent="0.25">
      <c r="A100" s="51" t="s">
        <v>61</v>
      </c>
      <c r="B100" s="43" t="s">
        <v>61</v>
      </c>
      <c r="C100" s="44">
        <v>5.1548154393854224</v>
      </c>
      <c r="D100" s="45"/>
      <c r="E100" s="44">
        <v>5.4321170154827669</v>
      </c>
      <c r="F100" s="45"/>
      <c r="G100" s="44">
        <v>7.0217256458766242</v>
      </c>
      <c r="H100" s="45"/>
      <c r="I100" s="44">
        <v>10.331422812873969</v>
      </c>
      <c r="J100" s="45"/>
      <c r="K100" s="44">
        <v>11.660682939062108</v>
      </c>
      <c r="L100" s="45"/>
      <c r="M100" s="44">
        <v>9.0514425977159743</v>
      </c>
      <c r="N100" s="45"/>
      <c r="O100" s="44">
        <v>7.753411159901467</v>
      </c>
      <c r="P100" s="45"/>
      <c r="Q100" s="44">
        <v>8.2490981705745945</v>
      </c>
      <c r="R100" s="45"/>
      <c r="S100" s="44">
        <v>9.3641137102154133</v>
      </c>
      <c r="T100" s="45"/>
      <c r="U100" s="44">
        <v>4.2497896848508381</v>
      </c>
      <c r="V100" s="45"/>
      <c r="W100" s="44">
        <v>2.8409208819714658</v>
      </c>
      <c r="X100" s="45"/>
      <c r="Y100" s="44">
        <v>4.5457637399536406</v>
      </c>
      <c r="Z100" s="45"/>
    </row>
    <row r="101" spans="1:26" x14ac:dyDescent="0.25">
      <c r="A101" s="51" t="s">
        <v>62</v>
      </c>
      <c r="B101" s="47" t="s">
        <v>62</v>
      </c>
      <c r="C101" s="48">
        <v>0</v>
      </c>
      <c r="D101" s="49"/>
      <c r="E101" s="48">
        <v>0</v>
      </c>
      <c r="F101" s="49"/>
      <c r="G101" s="48">
        <v>0.79608745684695048</v>
      </c>
      <c r="H101" s="49"/>
      <c r="I101" s="48">
        <v>6.6567625133120343</v>
      </c>
      <c r="J101" s="49"/>
      <c r="K101" s="48">
        <v>6.1179087875417126</v>
      </c>
      <c r="L101" s="49"/>
      <c r="M101" s="48">
        <v>6.5142231947483591</v>
      </c>
      <c r="N101" s="49"/>
      <c r="O101" s="48">
        <v>7.7704517704517704</v>
      </c>
      <c r="P101" s="49"/>
      <c r="Q101" s="48">
        <v>5.9071337579617831</v>
      </c>
      <c r="R101" s="49"/>
      <c r="S101" s="48">
        <v>2.9659367396593672</v>
      </c>
      <c r="T101" s="49"/>
      <c r="U101" s="48">
        <v>2.8581477139507618</v>
      </c>
      <c r="V101" s="49"/>
      <c r="W101" s="48">
        <v>5.7442959677889949</v>
      </c>
      <c r="X101" s="49"/>
      <c r="Y101" s="48">
        <v>7.0270855904658722</v>
      </c>
      <c r="Z101" s="49"/>
    </row>
    <row r="102" spans="1:26" x14ac:dyDescent="0.25">
      <c r="A102" s="51" t="s">
        <v>63</v>
      </c>
      <c r="B102" s="47" t="s">
        <v>63</v>
      </c>
      <c r="C102" s="48">
        <v>22.963411845415045</v>
      </c>
      <c r="D102" s="49"/>
      <c r="E102" s="48">
        <v>22.418764302059497</v>
      </c>
      <c r="F102" s="49"/>
      <c r="G102" s="48">
        <v>20.573751451800231</v>
      </c>
      <c r="H102" s="49"/>
      <c r="I102" s="48">
        <v>19.823105532310553</v>
      </c>
      <c r="J102" s="49"/>
      <c r="K102" s="48">
        <v>17.439436619718311</v>
      </c>
      <c r="L102" s="49"/>
      <c r="M102" s="48">
        <v>14.123479887745557</v>
      </c>
      <c r="N102" s="49"/>
      <c r="O102" s="48">
        <v>11.0394990595462</v>
      </c>
      <c r="P102" s="49"/>
      <c r="Q102" s="48">
        <v>16.052041059918835</v>
      </c>
      <c r="R102" s="49"/>
      <c r="S102" s="48">
        <v>14.437171628721542</v>
      </c>
      <c r="T102" s="49"/>
      <c r="U102" s="48">
        <v>13.797145993413832</v>
      </c>
      <c r="V102" s="49"/>
      <c r="W102" s="48">
        <v>18.70019854401059</v>
      </c>
      <c r="X102" s="49"/>
      <c r="Y102" s="48">
        <v>23.288809470627651</v>
      </c>
      <c r="Z102" s="49"/>
    </row>
    <row r="103" spans="1:26" x14ac:dyDescent="0.25">
      <c r="A103" s="51" t="s">
        <v>64</v>
      </c>
      <c r="B103" s="47" t="s">
        <v>64</v>
      </c>
      <c r="C103" s="48">
        <v>20.603907637655418</v>
      </c>
      <c r="D103" s="49"/>
      <c r="E103" s="48">
        <v>21.597096188747731</v>
      </c>
      <c r="F103" s="49"/>
      <c r="G103" s="48">
        <v>24.732229795520936</v>
      </c>
      <c r="H103" s="49"/>
      <c r="I103" s="48">
        <v>22.93488824101069</v>
      </c>
      <c r="J103" s="49"/>
      <c r="K103" s="48">
        <v>23.977987421383649</v>
      </c>
      <c r="L103" s="49"/>
      <c r="M103" s="48">
        <v>21.810461300907161</v>
      </c>
      <c r="N103" s="49"/>
      <c r="O103" s="48">
        <v>19.588828549262995</v>
      </c>
      <c r="P103" s="49"/>
      <c r="Q103" s="48">
        <v>11.863758132414848</v>
      </c>
      <c r="R103" s="49"/>
      <c r="S103" s="48">
        <v>12.289395441030724</v>
      </c>
      <c r="T103" s="49"/>
      <c r="U103" s="48">
        <v>10.058027079303676</v>
      </c>
      <c r="V103" s="49"/>
      <c r="W103" s="48">
        <v>16.533637400228049</v>
      </c>
      <c r="X103" s="49"/>
      <c r="Y103" s="48">
        <v>14.606957524505095</v>
      </c>
      <c r="Z103" s="49"/>
    </row>
    <row r="104" spans="1:26" x14ac:dyDescent="0.25">
      <c r="A104" s="51" t="s">
        <v>65</v>
      </c>
      <c r="B104" s="47" t="s">
        <v>65</v>
      </c>
      <c r="C104" s="48">
        <v>20.699469652327636</v>
      </c>
      <c r="D104" s="49"/>
      <c r="E104" s="48">
        <v>21.20621184678339</v>
      </c>
      <c r="F104" s="49"/>
      <c r="G104" s="48">
        <v>21.362023785527111</v>
      </c>
      <c r="H104" s="49"/>
      <c r="I104" s="48">
        <v>19.357423995656895</v>
      </c>
      <c r="J104" s="49"/>
      <c r="K104" s="48">
        <v>19.079842286840808</v>
      </c>
      <c r="L104" s="49"/>
      <c r="M104" s="48">
        <v>19.797203784776162</v>
      </c>
      <c r="N104" s="49"/>
      <c r="O104" s="48">
        <v>13.777218271864538</v>
      </c>
      <c r="P104" s="49"/>
      <c r="Q104" s="48">
        <v>12.263845977800663</v>
      </c>
      <c r="R104" s="49"/>
      <c r="S104" s="48">
        <v>12.580717207107861</v>
      </c>
      <c r="T104" s="49"/>
      <c r="U104" s="48">
        <v>14.395925674602601</v>
      </c>
      <c r="V104" s="49"/>
      <c r="W104" s="48">
        <v>15.120402068613883</v>
      </c>
      <c r="X104" s="49"/>
      <c r="Y104" s="48">
        <v>12.545854732208364</v>
      </c>
      <c r="Z104" s="49"/>
    </row>
    <row r="105" spans="1:26" x14ac:dyDescent="0.25">
      <c r="A105" s="51" t="s">
        <v>66</v>
      </c>
      <c r="B105" s="47" t="s">
        <v>66</v>
      </c>
      <c r="C105" s="48">
        <v>8.814345991561181</v>
      </c>
      <c r="D105" s="49"/>
      <c r="E105" s="48">
        <v>10.371308016877638</v>
      </c>
      <c r="F105" s="49"/>
      <c r="G105" s="48">
        <v>13.13771186440678</v>
      </c>
      <c r="H105" s="49"/>
      <c r="I105" s="48">
        <v>9.9678800856531051</v>
      </c>
      <c r="J105" s="49"/>
      <c r="K105" s="48">
        <v>3.9122055674518199</v>
      </c>
      <c r="L105" s="49"/>
      <c r="M105" s="48">
        <v>4.9568965517241381E-2</v>
      </c>
      <c r="N105" s="49"/>
      <c r="O105" s="48">
        <v>0.22939866369710468</v>
      </c>
      <c r="P105" s="49"/>
      <c r="Q105" s="48">
        <v>5</v>
      </c>
      <c r="R105" s="49"/>
      <c r="S105" s="48">
        <v>5.1801801801801801</v>
      </c>
      <c r="T105" s="49"/>
      <c r="U105" s="48">
        <v>7.9031531531531529</v>
      </c>
      <c r="V105" s="49"/>
      <c r="W105" s="48">
        <v>8.3828828828828836</v>
      </c>
      <c r="X105" s="49"/>
      <c r="Y105" s="48">
        <v>6.8220720720720722</v>
      </c>
      <c r="Z105" s="49"/>
    </row>
    <row r="106" spans="1:26" x14ac:dyDescent="0.25">
      <c r="A106" s="51" t="s">
        <v>67</v>
      </c>
      <c r="B106" s="59" t="s">
        <v>67</v>
      </c>
      <c r="C106" s="60">
        <v>133.44887675834559</v>
      </c>
      <c r="D106" s="55"/>
      <c r="E106" s="60">
        <v>127.88576858108108</v>
      </c>
      <c r="F106" s="55"/>
      <c r="G106" s="60">
        <v>134.20831565549426</v>
      </c>
      <c r="H106" s="55"/>
      <c r="I106" s="60">
        <v>130.24914748508098</v>
      </c>
      <c r="J106" s="55"/>
      <c r="K106" s="60">
        <v>121.89402697495183</v>
      </c>
      <c r="L106" s="55"/>
      <c r="M106" s="60">
        <v>127.53698924731182</v>
      </c>
      <c r="N106" s="55"/>
      <c r="O106" s="60">
        <v>96.906222990492651</v>
      </c>
      <c r="P106" s="55"/>
      <c r="Q106" s="60">
        <v>81.422868301149919</v>
      </c>
      <c r="R106" s="55"/>
      <c r="S106" s="60">
        <v>92.382320923143908</v>
      </c>
      <c r="T106" s="55"/>
      <c r="U106" s="60">
        <v>97.199736899802673</v>
      </c>
      <c r="V106" s="55"/>
      <c r="W106" s="60">
        <v>89.674214112991862</v>
      </c>
      <c r="X106" s="55"/>
      <c r="Y106" s="60">
        <v>82.682168834031302</v>
      </c>
      <c r="Z106" s="55"/>
    </row>
    <row r="107" spans="1:26" x14ac:dyDescent="0.25">
      <c r="A107" s="51" t="s">
        <v>68</v>
      </c>
      <c r="B107" s="43" t="s">
        <v>68</v>
      </c>
      <c r="C107" s="44">
        <v>194.31219512195122</v>
      </c>
      <c r="D107" s="45"/>
      <c r="E107" s="44">
        <v>105.31343283582089</v>
      </c>
      <c r="F107" s="45"/>
      <c r="G107" s="44">
        <v>37.455159112825456</v>
      </c>
      <c r="H107" s="45"/>
      <c r="I107" s="44">
        <v>42.41757156959526</v>
      </c>
      <c r="J107" s="45"/>
      <c r="K107" s="44">
        <v>5.5599214145383105</v>
      </c>
      <c r="L107" s="45"/>
      <c r="M107" s="44">
        <v>17.108896501609053</v>
      </c>
      <c r="N107" s="45"/>
      <c r="O107" s="44">
        <v>0</v>
      </c>
      <c r="P107" s="45">
        <v>1</v>
      </c>
      <c r="Q107" s="44">
        <v>0</v>
      </c>
      <c r="R107" s="45">
        <v>1</v>
      </c>
      <c r="S107" s="44">
        <v>7.0328245036416241</v>
      </c>
      <c r="T107" s="45"/>
      <c r="U107" s="44">
        <v>42.118491921005386</v>
      </c>
      <c r="V107" s="45"/>
      <c r="W107" s="44">
        <v>24.984209015216766</v>
      </c>
      <c r="X107" s="45"/>
      <c r="Y107" s="44">
        <v>10.756199129282605</v>
      </c>
      <c r="Z107" s="45"/>
    </row>
    <row r="108" spans="1:26" x14ac:dyDescent="0.25">
      <c r="A108" s="51" t="s">
        <v>69</v>
      </c>
      <c r="B108" s="43" t="s">
        <v>69</v>
      </c>
      <c r="C108" s="44">
        <v>5.0124397511768698E-2</v>
      </c>
      <c r="D108" s="45"/>
      <c r="E108" s="44">
        <v>6.6196748002595285E-2</v>
      </c>
      <c r="F108" s="45"/>
      <c r="G108" s="44">
        <v>6.5359323460470534E-2</v>
      </c>
      <c r="H108" s="45"/>
      <c r="I108" s="44">
        <v>7.9609583298003633E-2</v>
      </c>
      <c r="J108" s="45"/>
      <c r="K108" s="44">
        <v>6.3244390010218213E-2</v>
      </c>
      <c r="L108" s="45"/>
      <c r="M108" s="44">
        <v>9.6956236319711536E-2</v>
      </c>
      <c r="N108" s="45"/>
      <c r="O108" s="44">
        <v>6.8294542981455195E-2</v>
      </c>
      <c r="P108" s="45"/>
      <c r="Q108" s="44">
        <v>0.12382385132028961</v>
      </c>
      <c r="R108" s="45"/>
      <c r="S108" s="44">
        <v>6.8087481315774689E-2</v>
      </c>
      <c r="T108" s="45"/>
      <c r="U108" s="44">
        <v>0.16374139643345154</v>
      </c>
      <c r="V108" s="45"/>
      <c r="W108" s="44">
        <v>9.5773461479797664E-2</v>
      </c>
      <c r="X108" s="45"/>
      <c r="Y108" s="44">
        <v>0.11809537678674213</v>
      </c>
      <c r="Z108" s="45"/>
    </row>
    <row r="109" spans="1:26" x14ac:dyDescent="0.25">
      <c r="A109" s="51" t="s">
        <v>70</v>
      </c>
      <c r="B109" s="43" t="s">
        <v>70</v>
      </c>
      <c r="C109" s="44">
        <v>2.8138190767395033</v>
      </c>
      <c r="D109" s="45"/>
      <c r="E109" s="44">
        <v>3.3630274614869391</v>
      </c>
      <c r="F109" s="45"/>
      <c r="G109" s="44">
        <v>2.5994739181979845</v>
      </c>
      <c r="H109" s="45"/>
      <c r="I109" s="44">
        <v>3.4494852233167914</v>
      </c>
      <c r="J109" s="45"/>
      <c r="K109" s="44">
        <v>3.1509203814593034</v>
      </c>
      <c r="L109" s="45"/>
      <c r="M109" s="44">
        <v>3.6624676763945327</v>
      </c>
      <c r="N109" s="45"/>
      <c r="O109" s="44">
        <v>3.6061657744138822</v>
      </c>
      <c r="P109" s="45"/>
      <c r="Q109" s="44">
        <v>3.4146234194612424</v>
      </c>
      <c r="R109" s="45"/>
      <c r="S109" s="44">
        <v>2.776464128843338</v>
      </c>
      <c r="T109" s="45"/>
      <c r="U109" s="44">
        <v>3.9017372421281218</v>
      </c>
      <c r="V109" s="45"/>
      <c r="W109" s="44">
        <v>3.6983050847457628</v>
      </c>
      <c r="X109" s="45"/>
      <c r="Y109" s="44">
        <v>5.5684039087947879</v>
      </c>
      <c r="Z109" s="45"/>
    </row>
    <row r="110" spans="1:26" x14ac:dyDescent="0.25">
      <c r="A110" s="51" t="s">
        <v>165</v>
      </c>
      <c r="B110" s="43" t="s">
        <v>165</v>
      </c>
      <c r="C110" s="44">
        <v>0</v>
      </c>
      <c r="D110" s="45"/>
      <c r="E110" s="44">
        <v>0</v>
      </c>
      <c r="F110" s="45"/>
      <c r="G110" s="44">
        <v>0</v>
      </c>
      <c r="H110" s="45"/>
      <c r="I110" s="44">
        <v>0</v>
      </c>
      <c r="J110" s="45"/>
      <c r="K110" s="44">
        <v>0</v>
      </c>
      <c r="L110" s="45"/>
      <c r="M110" s="44">
        <v>0</v>
      </c>
      <c r="N110" s="45"/>
      <c r="O110" s="44">
        <v>0</v>
      </c>
      <c r="P110" s="45"/>
      <c r="Q110" s="44">
        <v>0</v>
      </c>
      <c r="R110" s="45"/>
      <c r="S110" s="44">
        <v>0</v>
      </c>
      <c r="T110" s="45"/>
      <c r="U110" s="44">
        <v>3.2196721311475409</v>
      </c>
      <c r="V110" s="45"/>
      <c r="W110" s="44">
        <v>2.8026315789473686</v>
      </c>
      <c r="X110" s="45"/>
      <c r="Y110" s="44">
        <v>3.600260416666667</v>
      </c>
      <c r="Z110" s="45"/>
    </row>
    <row r="111" spans="1:26" x14ac:dyDescent="0.25">
      <c r="A111" s="51" t="s">
        <v>71</v>
      </c>
      <c r="B111" s="47" t="s">
        <v>71</v>
      </c>
      <c r="C111" s="48">
        <v>1.9023756495916852E-2</v>
      </c>
      <c r="D111" s="49"/>
      <c r="E111" s="48">
        <v>0.1669741697416974</v>
      </c>
      <c r="F111" s="49"/>
      <c r="G111" s="48">
        <v>0.15636025998142991</v>
      </c>
      <c r="H111" s="49"/>
      <c r="I111" s="48">
        <v>0.18929734760353653</v>
      </c>
      <c r="J111" s="49"/>
      <c r="K111" s="48">
        <v>0.15394507552813783</v>
      </c>
      <c r="L111" s="49"/>
      <c r="M111" s="48">
        <v>0.24243610536323471</v>
      </c>
      <c r="N111" s="49"/>
      <c r="O111" s="48">
        <v>0.16285703631889029</v>
      </c>
      <c r="P111" s="49"/>
      <c r="Q111" s="48">
        <v>0.11923935463818486</v>
      </c>
      <c r="R111" s="49"/>
      <c r="S111" s="48">
        <v>0.30192519718429311</v>
      </c>
      <c r="T111" s="49"/>
      <c r="U111" s="48">
        <v>0.18513456190790403</v>
      </c>
      <c r="V111" s="49"/>
      <c r="W111" s="48">
        <v>0.38644925552104087</v>
      </c>
      <c r="X111" s="49"/>
      <c r="Y111" s="48">
        <v>0.55952313476544058</v>
      </c>
      <c r="Z111" s="49"/>
    </row>
    <row r="112" spans="1:26" x14ac:dyDescent="0.25">
      <c r="A112" s="51" t="s">
        <v>72</v>
      </c>
      <c r="B112" s="47" t="s">
        <v>72</v>
      </c>
      <c r="C112" s="48">
        <v>2.8501567398119123</v>
      </c>
      <c r="D112" s="49"/>
      <c r="E112" s="48">
        <v>7.0689001264222506</v>
      </c>
      <c r="F112" s="49"/>
      <c r="G112" s="48">
        <v>10.121193666260657</v>
      </c>
      <c r="H112" s="49"/>
      <c r="I112" s="48">
        <v>8.4775086505190309</v>
      </c>
      <c r="J112" s="49"/>
      <c r="K112" s="48">
        <v>7.8167115902964959</v>
      </c>
      <c r="L112" s="49"/>
      <c r="M112" s="48">
        <v>8.6911364872213159</v>
      </c>
      <c r="N112" s="49"/>
      <c r="O112" s="48">
        <v>7.646575342465753</v>
      </c>
      <c r="P112" s="49"/>
      <c r="Q112" s="48">
        <v>6.067648663393344</v>
      </c>
      <c r="R112" s="49"/>
      <c r="S112" s="48">
        <v>8.9473684210526319</v>
      </c>
      <c r="T112" s="49"/>
      <c r="U112" s="48">
        <v>9.3050660792951536</v>
      </c>
      <c r="V112" s="49"/>
      <c r="W112" s="48">
        <v>10.730581205866377</v>
      </c>
      <c r="X112" s="49"/>
      <c r="Y112" s="48">
        <v>12.647216274089935</v>
      </c>
      <c r="Z112" s="49"/>
    </row>
    <row r="113" spans="1:26" x14ac:dyDescent="0.25">
      <c r="A113" s="51" t="s">
        <v>73</v>
      </c>
      <c r="B113" s="47" t="s">
        <v>73</v>
      </c>
      <c r="C113" s="48">
        <v>30.454545454545453</v>
      </c>
      <c r="D113" s="49"/>
      <c r="E113" s="48">
        <v>0</v>
      </c>
      <c r="F113" s="49">
        <v>1</v>
      </c>
      <c r="G113" s="48">
        <v>0</v>
      </c>
      <c r="H113" s="49">
        <v>1</v>
      </c>
      <c r="I113" s="48">
        <v>52.808575803981626</v>
      </c>
      <c r="J113" s="49"/>
      <c r="K113" s="48">
        <v>47.142857142857146</v>
      </c>
      <c r="L113" s="49"/>
      <c r="M113" s="48">
        <v>30.902377787623688</v>
      </c>
      <c r="N113" s="49"/>
      <c r="O113" s="48">
        <v>0</v>
      </c>
      <c r="P113" s="49">
        <v>1</v>
      </c>
      <c r="Q113" s="48">
        <v>2.8099547511312215</v>
      </c>
      <c r="R113" s="49"/>
      <c r="S113" s="48">
        <v>0</v>
      </c>
      <c r="T113" s="49">
        <v>1</v>
      </c>
      <c r="U113" s="48">
        <v>39.434715821812595</v>
      </c>
      <c r="V113" s="49"/>
      <c r="W113" s="48">
        <v>57.382978723404257</v>
      </c>
      <c r="X113" s="49"/>
      <c r="Y113" s="48">
        <v>57.358662613981764</v>
      </c>
      <c r="Z113" s="49"/>
    </row>
    <row r="114" spans="1:26" x14ac:dyDescent="0.25">
      <c r="A114" s="51" t="s">
        <v>166</v>
      </c>
      <c r="B114" s="47" t="s">
        <v>166</v>
      </c>
      <c r="C114" s="48">
        <v>2.5372168284789645</v>
      </c>
      <c r="D114" s="49"/>
      <c r="E114" s="48">
        <v>1.3979935275080906</v>
      </c>
      <c r="F114" s="49"/>
      <c r="G114" s="48">
        <v>2.3919402014949624</v>
      </c>
      <c r="H114" s="49"/>
      <c r="I114" s="48">
        <v>2.3919402014949624</v>
      </c>
      <c r="J114" s="49"/>
      <c r="K114" s="48">
        <v>2.3919402014949624</v>
      </c>
      <c r="L114" s="49"/>
      <c r="M114" s="48">
        <v>2.3919402014949624</v>
      </c>
      <c r="N114" s="49"/>
      <c r="O114" s="48">
        <v>0.23919402014949626</v>
      </c>
      <c r="P114" s="49"/>
      <c r="Q114" s="48">
        <v>1.4052648683782905</v>
      </c>
      <c r="R114" s="49"/>
      <c r="S114" s="48">
        <v>2.0076867956484921</v>
      </c>
      <c r="T114" s="49"/>
      <c r="U114" s="48">
        <v>1.5587909582437627</v>
      </c>
      <c r="V114" s="49"/>
      <c r="W114" s="48">
        <v>0.47932269619016604</v>
      </c>
      <c r="X114" s="49"/>
      <c r="Y114" s="48">
        <v>0.47932269619016604</v>
      </c>
      <c r="Z114" s="49"/>
    </row>
    <row r="115" spans="1:26" x14ac:dyDescent="0.25">
      <c r="A115" s="51" t="s">
        <v>74</v>
      </c>
      <c r="B115" s="47" t="s">
        <v>74</v>
      </c>
      <c r="C115" s="48">
        <v>23.366377816291163</v>
      </c>
      <c r="D115" s="49"/>
      <c r="E115" s="48">
        <v>26.499803227075954</v>
      </c>
      <c r="F115" s="49"/>
      <c r="G115" s="48">
        <v>36.150981069769223</v>
      </c>
      <c r="H115" s="49"/>
      <c r="I115" s="48">
        <v>42.674656327106099</v>
      </c>
      <c r="J115" s="49"/>
      <c r="K115" s="48">
        <v>29.3270505607912</v>
      </c>
      <c r="L115" s="49"/>
      <c r="M115" s="48">
        <v>33.638488074483476</v>
      </c>
      <c r="N115" s="49"/>
      <c r="O115" s="48">
        <v>28.919202125668949</v>
      </c>
      <c r="P115" s="49"/>
      <c r="Q115" s="48">
        <v>11.587207140200817</v>
      </c>
      <c r="R115" s="49"/>
      <c r="S115" s="48">
        <v>25.48028712621289</v>
      </c>
      <c r="T115" s="49"/>
      <c r="U115" s="48">
        <v>25.106382978723403</v>
      </c>
      <c r="V115" s="49"/>
      <c r="W115" s="48">
        <v>33.469847301386253</v>
      </c>
      <c r="X115" s="49"/>
      <c r="Y115" s="48">
        <v>22.492910008992183</v>
      </c>
      <c r="Z115" s="49"/>
    </row>
    <row r="116" spans="1:26" x14ac:dyDescent="0.25">
      <c r="A116" s="51" t="s">
        <v>75</v>
      </c>
      <c r="B116" s="58" t="s">
        <v>75</v>
      </c>
      <c r="C116" s="57">
        <v>38.0078125</v>
      </c>
      <c r="D116" s="56"/>
      <c r="E116" s="57">
        <v>14.015625</v>
      </c>
      <c r="F116" s="56"/>
      <c r="G116" s="57">
        <v>16.109375</v>
      </c>
      <c r="H116" s="56"/>
      <c r="I116" s="57">
        <v>16.829457364341085</v>
      </c>
      <c r="J116" s="56"/>
      <c r="K116" s="57">
        <v>13.24031007751938</v>
      </c>
      <c r="L116" s="56"/>
      <c r="M116" s="57">
        <v>12.946564885496183</v>
      </c>
      <c r="N116" s="56"/>
      <c r="O116" s="57">
        <v>8.2671755725190845</v>
      </c>
      <c r="P116" s="56"/>
      <c r="Q116" s="57">
        <v>7.5745983167559299</v>
      </c>
      <c r="R116" s="56"/>
      <c r="S116" s="57">
        <v>9.0048840048840049</v>
      </c>
      <c r="T116" s="56"/>
      <c r="U116" s="57">
        <v>9.0043421954749743</v>
      </c>
      <c r="V116" s="56"/>
      <c r="W116" s="57">
        <v>9.0016740222188414</v>
      </c>
      <c r="X116" s="56"/>
      <c r="Y116" s="57">
        <v>0</v>
      </c>
      <c r="Z116" s="56">
        <v>1</v>
      </c>
    </row>
    <row r="117" spans="1:26" x14ac:dyDescent="0.25">
      <c r="A117" s="51" t="s">
        <v>76</v>
      </c>
      <c r="B117" s="43" t="s">
        <v>76</v>
      </c>
      <c r="C117" s="44">
        <v>4.289596748524839E-2</v>
      </c>
      <c r="D117" s="45"/>
      <c r="E117" s="44">
        <v>2.2280439732634723E-2</v>
      </c>
      <c r="F117" s="45"/>
      <c r="G117" s="44">
        <v>4.5785079450579046E-2</v>
      </c>
      <c r="H117" s="45"/>
      <c r="I117" s="44">
        <v>0.11138825715892696</v>
      </c>
      <c r="J117" s="45"/>
      <c r="K117" s="44">
        <v>4.8785855769936173E-2</v>
      </c>
      <c r="L117" s="45"/>
      <c r="M117" s="44">
        <v>6.2308952632479889E-2</v>
      </c>
      <c r="N117" s="45"/>
      <c r="O117" s="44">
        <v>6.5385083343472442E-2</v>
      </c>
      <c r="P117" s="45"/>
      <c r="Q117" s="44">
        <v>4.2420582195917378E-2</v>
      </c>
      <c r="R117" s="45"/>
      <c r="S117" s="44">
        <v>3.8386278536055078E-2</v>
      </c>
      <c r="T117" s="45"/>
      <c r="U117" s="44">
        <v>5.8930080908102887E-2</v>
      </c>
      <c r="V117" s="45"/>
      <c r="W117" s="44">
        <v>5.790172642762284E-2</v>
      </c>
      <c r="X117" s="45"/>
      <c r="Y117" s="44">
        <v>7.5528190269226123E-2</v>
      </c>
      <c r="Z117" s="45"/>
    </row>
    <row r="118" spans="1:26" x14ac:dyDescent="0.25">
      <c r="A118" s="51" t="s">
        <v>77</v>
      </c>
      <c r="B118" s="43" t="s">
        <v>77</v>
      </c>
      <c r="C118" s="44">
        <v>3.7312629399585919</v>
      </c>
      <c r="D118" s="45"/>
      <c r="E118" s="44">
        <v>4.1489959839357429</v>
      </c>
      <c r="F118" s="45"/>
      <c r="G118" s="44">
        <v>4.7684738955823294</v>
      </c>
      <c r="H118" s="45"/>
      <c r="I118" s="44">
        <v>3.7984555984555985</v>
      </c>
      <c r="J118" s="45"/>
      <c r="K118" s="44">
        <v>4.5441816461684015</v>
      </c>
      <c r="L118" s="45"/>
      <c r="M118" s="44">
        <v>5.0890672016048146</v>
      </c>
      <c r="N118" s="45"/>
      <c r="O118" s="44">
        <v>2.2978840846366144</v>
      </c>
      <c r="P118" s="45"/>
      <c r="Q118" s="44">
        <v>3.7582497721057431</v>
      </c>
      <c r="R118" s="45"/>
      <c r="S118" s="44">
        <v>3.1099384344766929</v>
      </c>
      <c r="T118" s="45"/>
      <c r="U118" s="44">
        <v>2.5011638316920322</v>
      </c>
      <c r="V118" s="45"/>
      <c r="W118" s="44">
        <v>3.9377506538796863</v>
      </c>
      <c r="X118" s="45"/>
      <c r="Y118" s="44">
        <v>4.5234887737478413</v>
      </c>
      <c r="Z118" s="45"/>
    </row>
    <row r="119" spans="1:26" x14ac:dyDescent="0.25">
      <c r="A119" s="51" t="s">
        <v>78</v>
      </c>
      <c r="B119" s="43" t="s">
        <v>78</v>
      </c>
      <c r="C119" s="44">
        <v>4.8231575635359905</v>
      </c>
      <c r="D119" s="45"/>
      <c r="E119" s="44">
        <v>3.3565850972196727</v>
      </c>
      <c r="F119" s="45"/>
      <c r="G119" s="44">
        <v>6.7534844431930168</v>
      </c>
      <c r="H119" s="45"/>
      <c r="I119" s="44">
        <v>10.967294822613614</v>
      </c>
      <c r="J119" s="45"/>
      <c r="K119" s="44">
        <v>10.758327825976911</v>
      </c>
      <c r="L119" s="45"/>
      <c r="M119" s="44">
        <v>11.783660176009979</v>
      </c>
      <c r="N119" s="45"/>
      <c r="O119" s="44">
        <v>9.646433084753296</v>
      </c>
      <c r="P119" s="45"/>
      <c r="Q119" s="44">
        <v>15.585923593043955</v>
      </c>
      <c r="R119" s="45"/>
      <c r="S119" s="44">
        <v>41.594829895526388</v>
      </c>
      <c r="T119" s="45"/>
      <c r="U119" s="44">
        <v>37.998031237695237</v>
      </c>
      <c r="V119" s="45"/>
      <c r="W119" s="44">
        <v>44.220943762120235</v>
      </c>
      <c r="X119" s="45"/>
      <c r="Y119" s="44">
        <v>51.227835183059064</v>
      </c>
      <c r="Z119" s="45"/>
    </row>
    <row r="120" spans="1:26" x14ac:dyDescent="0.25">
      <c r="A120" s="51" t="s">
        <v>79</v>
      </c>
      <c r="B120" s="43" t="s">
        <v>79</v>
      </c>
      <c r="C120" s="44">
        <v>0.41666666666666669</v>
      </c>
      <c r="D120" s="45"/>
      <c r="E120" s="44">
        <v>0.5</v>
      </c>
      <c r="F120" s="45"/>
      <c r="G120" s="44">
        <v>0.63636363636363635</v>
      </c>
      <c r="H120" s="45"/>
      <c r="I120" s="44">
        <v>2.7777777777777777</v>
      </c>
      <c r="J120" s="45"/>
      <c r="K120" s="44">
        <v>14.75</v>
      </c>
      <c r="L120" s="45"/>
      <c r="M120" s="44">
        <v>0.8571428571428571</v>
      </c>
      <c r="N120" s="45"/>
      <c r="O120" s="44">
        <v>0.375</v>
      </c>
      <c r="P120" s="45"/>
      <c r="Q120" s="44">
        <v>15.625</v>
      </c>
      <c r="R120" s="45"/>
      <c r="S120" s="44">
        <v>15.189873417721518</v>
      </c>
      <c r="T120" s="45"/>
      <c r="U120" s="44">
        <v>16.202531645569618</v>
      </c>
      <c r="V120" s="45"/>
      <c r="W120" s="44">
        <v>13.797468354430379</v>
      </c>
      <c r="X120" s="45"/>
      <c r="Y120" s="44">
        <v>33.164556962025316</v>
      </c>
      <c r="Z120" s="45"/>
    </row>
    <row r="121" spans="1:26" x14ac:dyDescent="0.25">
      <c r="A121" s="51" t="s">
        <v>80</v>
      </c>
      <c r="B121" s="47" t="s">
        <v>80</v>
      </c>
      <c r="C121" s="48">
        <v>0</v>
      </c>
      <c r="D121" s="49"/>
      <c r="E121" s="48">
        <v>0</v>
      </c>
      <c r="F121" s="49"/>
      <c r="G121" s="48">
        <v>2.4033575431630267</v>
      </c>
      <c r="H121" s="49"/>
      <c r="I121" s="48">
        <v>0.39941077441077444</v>
      </c>
      <c r="J121" s="49"/>
      <c r="K121" s="48">
        <v>0.4577423021796076</v>
      </c>
      <c r="L121" s="49"/>
      <c r="M121" s="48">
        <v>2.0897356947557699</v>
      </c>
      <c r="N121" s="49"/>
      <c r="O121" s="48">
        <v>0.17960099627629406</v>
      </c>
      <c r="P121" s="49"/>
      <c r="Q121" s="48">
        <v>0.21790505147958114</v>
      </c>
      <c r="R121" s="49"/>
      <c r="S121" s="48">
        <v>0.83693454483447416</v>
      </c>
      <c r="T121" s="49"/>
      <c r="U121" s="48">
        <v>0.89215144894480325</v>
      </c>
      <c r="V121" s="49"/>
      <c r="W121" s="48">
        <v>0.76010179827615187</v>
      </c>
      <c r="X121" s="49"/>
      <c r="Y121" s="48">
        <v>0.76818523822237328</v>
      </c>
      <c r="Z121" s="49"/>
    </row>
    <row r="122" spans="1:26" x14ac:dyDescent="0.25">
      <c r="A122" s="51" t="s">
        <v>81</v>
      </c>
      <c r="B122" s="47" t="s">
        <v>81</v>
      </c>
      <c r="C122" s="48">
        <v>15.6</v>
      </c>
      <c r="D122" s="49"/>
      <c r="E122" s="48">
        <v>16.153846153846153</v>
      </c>
      <c r="F122" s="49"/>
      <c r="G122" s="48">
        <v>26.3</v>
      </c>
      <c r="H122" s="49"/>
      <c r="I122" s="48">
        <v>13.870967741935482</v>
      </c>
      <c r="J122" s="49"/>
      <c r="K122" s="48">
        <v>12.82608695652174</v>
      </c>
      <c r="L122" s="49"/>
      <c r="M122" s="48">
        <v>14.731182795698924</v>
      </c>
      <c r="N122" s="49"/>
      <c r="O122" s="48">
        <v>13.010752688172042</v>
      </c>
      <c r="P122" s="49"/>
      <c r="Q122" s="48">
        <v>0.64516129032258063</v>
      </c>
      <c r="R122" s="49"/>
      <c r="S122" s="48">
        <v>6.8731848983543076</v>
      </c>
      <c r="T122" s="49"/>
      <c r="U122" s="48">
        <v>7.3572120038722169</v>
      </c>
      <c r="V122" s="49"/>
      <c r="W122" s="48">
        <v>6.6990291262135919</v>
      </c>
      <c r="X122" s="49"/>
      <c r="Y122" s="48">
        <v>7.0381231671554252</v>
      </c>
      <c r="Z122" s="49"/>
    </row>
    <row r="123" spans="1:26" x14ac:dyDescent="0.25">
      <c r="A123" s="51" t="s">
        <v>82</v>
      </c>
      <c r="B123" s="47" t="s">
        <v>82</v>
      </c>
      <c r="C123" s="48">
        <v>8.3333333333333329E-2</v>
      </c>
      <c r="D123" s="49"/>
      <c r="E123" s="48">
        <v>8.3333333333333329E-2</v>
      </c>
      <c r="F123" s="49"/>
      <c r="G123" s="48">
        <v>0</v>
      </c>
      <c r="H123" s="49"/>
      <c r="I123" s="48">
        <v>0</v>
      </c>
      <c r="J123" s="49"/>
      <c r="K123" s="48">
        <v>0</v>
      </c>
      <c r="L123" s="49"/>
      <c r="M123" s="48">
        <v>0</v>
      </c>
      <c r="N123" s="49"/>
      <c r="O123" s="48">
        <v>0</v>
      </c>
      <c r="P123" s="49"/>
      <c r="Q123" s="48">
        <v>0</v>
      </c>
      <c r="R123" s="49"/>
      <c r="S123" s="48">
        <v>0</v>
      </c>
      <c r="T123" s="49"/>
      <c r="U123" s="48">
        <v>0</v>
      </c>
      <c r="V123" s="49"/>
      <c r="W123" s="48">
        <v>0</v>
      </c>
      <c r="X123" s="49"/>
      <c r="Y123" s="48">
        <v>0</v>
      </c>
      <c r="Z123" s="49"/>
    </row>
    <row r="124" spans="1:26" x14ac:dyDescent="0.25">
      <c r="A124" s="51" t="s">
        <v>83</v>
      </c>
      <c r="B124" s="47" t="s">
        <v>83</v>
      </c>
      <c r="C124" s="48">
        <v>40.11</v>
      </c>
      <c r="D124" s="49"/>
      <c r="E124" s="48">
        <v>41.353535353535356</v>
      </c>
      <c r="F124" s="49"/>
      <c r="G124" s="48">
        <v>41.04081632653061</v>
      </c>
      <c r="H124" s="49"/>
      <c r="I124" s="48">
        <v>60.71875</v>
      </c>
      <c r="J124" s="49"/>
      <c r="K124" s="48">
        <v>36.085106382978722</v>
      </c>
      <c r="L124" s="49"/>
      <c r="M124" s="48">
        <v>24.728260869565219</v>
      </c>
      <c r="N124" s="49"/>
      <c r="O124" s="48">
        <v>65.549450549450555</v>
      </c>
      <c r="P124" s="49"/>
      <c r="Q124" s="48">
        <v>30.23076923076923</v>
      </c>
      <c r="R124" s="49"/>
      <c r="S124" s="48">
        <v>25.450549450549449</v>
      </c>
      <c r="T124" s="49"/>
      <c r="U124" s="48">
        <v>25.921348314606742</v>
      </c>
      <c r="V124" s="49"/>
      <c r="W124" s="48">
        <v>25.919540229885058</v>
      </c>
      <c r="X124" s="49"/>
      <c r="Y124" s="48">
        <v>22.325581395348838</v>
      </c>
      <c r="Z124" s="49"/>
    </row>
    <row r="125" spans="1:26" x14ac:dyDescent="0.25">
      <c r="A125" s="51" t="s">
        <v>84</v>
      </c>
      <c r="B125" s="47" t="s">
        <v>84</v>
      </c>
      <c r="C125" s="48">
        <v>3.9758892538714217</v>
      </c>
      <c r="D125" s="49"/>
      <c r="E125" s="48">
        <v>4.5397559831065228</v>
      </c>
      <c r="F125" s="49"/>
      <c r="G125" s="48">
        <v>4.8494135310124804</v>
      </c>
      <c r="H125" s="49"/>
      <c r="I125" s="48">
        <v>4.1117950642770014</v>
      </c>
      <c r="J125" s="49"/>
      <c r="K125" s="48">
        <v>3.3869193957023551</v>
      </c>
      <c r="L125" s="49"/>
      <c r="M125" s="48">
        <v>3.5239175257731961</v>
      </c>
      <c r="N125" s="49"/>
      <c r="O125" s="48">
        <v>0.991687362354154</v>
      </c>
      <c r="P125" s="49"/>
      <c r="Q125" s="48">
        <v>1.1719975633756619</v>
      </c>
      <c r="R125" s="49"/>
      <c r="S125" s="48">
        <v>4.4047607890914202</v>
      </c>
      <c r="T125" s="49"/>
      <c r="U125" s="48">
        <v>3.6543742092685441</v>
      </c>
      <c r="V125" s="49"/>
      <c r="W125" s="48">
        <v>3.0055198912890679</v>
      </c>
      <c r="X125" s="49"/>
      <c r="Y125" s="48">
        <v>2.876556862377583</v>
      </c>
      <c r="Z125" s="49"/>
    </row>
    <row r="126" spans="1:26" x14ac:dyDescent="0.25">
      <c r="A126" s="51" t="s">
        <v>86</v>
      </c>
      <c r="B126" s="58" t="s">
        <v>86</v>
      </c>
      <c r="C126" s="57">
        <v>0</v>
      </c>
      <c r="D126" s="56"/>
      <c r="E126" s="57">
        <v>0</v>
      </c>
      <c r="F126" s="56"/>
      <c r="G126" s="57">
        <v>0</v>
      </c>
      <c r="H126" s="56"/>
      <c r="I126" s="57">
        <v>0</v>
      </c>
      <c r="J126" s="56"/>
      <c r="K126" s="57">
        <v>8.7528884531895533E-6</v>
      </c>
      <c r="L126" s="56"/>
      <c r="M126" s="57">
        <v>0</v>
      </c>
      <c r="N126" s="56"/>
      <c r="O126" s="57">
        <v>1.5769554247266611E-4</v>
      </c>
      <c r="P126" s="56"/>
      <c r="Q126" s="57">
        <v>1.3195397445371054E-4</v>
      </c>
      <c r="R126" s="56"/>
      <c r="S126" s="57">
        <v>2.7291615311476566E-4</v>
      </c>
      <c r="T126" s="56"/>
      <c r="U126" s="57">
        <v>1.6739055741055617E-4</v>
      </c>
      <c r="V126" s="56"/>
      <c r="W126" s="57">
        <v>0</v>
      </c>
      <c r="X126" s="56"/>
      <c r="Y126" s="57">
        <v>7.0602833468214163E-5</v>
      </c>
      <c r="Z126" s="56"/>
    </row>
    <row r="127" spans="1:26" x14ac:dyDescent="0.25">
      <c r="A127" s="51" t="s">
        <v>167</v>
      </c>
      <c r="B127" s="43" t="s">
        <v>167</v>
      </c>
      <c r="C127" s="44" t="s">
        <v>153</v>
      </c>
      <c r="D127" s="45" t="s">
        <v>157</v>
      </c>
      <c r="E127" s="44" t="s">
        <v>153</v>
      </c>
      <c r="F127" s="45" t="s">
        <v>157</v>
      </c>
      <c r="G127" s="44" t="s">
        <v>153</v>
      </c>
      <c r="H127" s="45" t="s">
        <v>157</v>
      </c>
      <c r="I127" s="44" t="s">
        <v>153</v>
      </c>
      <c r="J127" s="45" t="s">
        <v>157</v>
      </c>
      <c r="K127" s="44">
        <v>1.5320388349514562</v>
      </c>
      <c r="L127" s="45"/>
      <c r="M127" s="44">
        <v>1.3287937743190661</v>
      </c>
      <c r="N127" s="45"/>
      <c r="O127" s="44">
        <v>1.2826510721247564</v>
      </c>
      <c r="P127" s="45"/>
      <c r="Q127" s="44">
        <v>0.91245136186770426</v>
      </c>
      <c r="R127" s="45"/>
      <c r="S127" s="44">
        <v>1.146484375</v>
      </c>
      <c r="T127" s="45"/>
      <c r="U127" s="44">
        <v>0.97660818713450293</v>
      </c>
      <c r="V127" s="45"/>
      <c r="W127" s="44">
        <v>0.93372319688109162</v>
      </c>
      <c r="X127" s="45"/>
      <c r="Y127" s="44">
        <v>2.7159055259265901</v>
      </c>
      <c r="Z127" s="45"/>
    </row>
    <row r="128" spans="1:26" x14ac:dyDescent="0.25">
      <c r="A128" s="51" t="s">
        <v>87</v>
      </c>
      <c r="B128" s="43" t="s">
        <v>87</v>
      </c>
      <c r="C128" s="44">
        <v>7.6994683485784101</v>
      </c>
      <c r="D128" s="45"/>
      <c r="E128" s="44">
        <v>7.1083041844798549</v>
      </c>
      <c r="F128" s="45"/>
      <c r="G128" s="44">
        <v>3.6308378549315936</v>
      </c>
      <c r="H128" s="45"/>
      <c r="I128" s="44">
        <v>3.8150655240254761</v>
      </c>
      <c r="J128" s="45"/>
      <c r="K128" s="44">
        <v>3.3961130034061311</v>
      </c>
      <c r="L128" s="45"/>
      <c r="M128" s="44">
        <v>3.7666889185580774</v>
      </c>
      <c r="N128" s="45"/>
      <c r="O128" s="44">
        <v>3.2354491177745905</v>
      </c>
      <c r="P128" s="45"/>
      <c r="Q128" s="44">
        <v>3.6538499996666958</v>
      </c>
      <c r="R128" s="45"/>
      <c r="S128" s="44">
        <v>6.6858741575881258</v>
      </c>
      <c r="T128" s="45"/>
      <c r="U128" s="44">
        <v>6.4051050033550583</v>
      </c>
      <c r="V128" s="45"/>
      <c r="W128" s="44">
        <v>7.5169555635956975</v>
      </c>
      <c r="X128" s="45"/>
      <c r="Y128" s="44">
        <v>7.2023288707608302</v>
      </c>
      <c r="Z128" s="45"/>
    </row>
    <row r="129" spans="1:26" x14ac:dyDescent="0.25">
      <c r="A129" s="51" t="s">
        <v>88</v>
      </c>
      <c r="B129" s="43" t="s">
        <v>88</v>
      </c>
      <c r="C129" s="44">
        <v>4.1067761806981518E-2</v>
      </c>
      <c r="D129" s="45"/>
      <c r="E129" s="44">
        <v>2.7897435897435898E-2</v>
      </c>
      <c r="F129" s="45"/>
      <c r="G129" s="44">
        <v>7.1095189355168883E-2</v>
      </c>
      <c r="H129" s="45"/>
      <c r="I129" s="44">
        <v>8.9137055837563445E-3</v>
      </c>
      <c r="J129" s="45"/>
      <c r="K129" s="44">
        <v>5.768056968463886E-2</v>
      </c>
      <c r="L129" s="45"/>
      <c r="M129" s="44">
        <v>2.1820020222446918E-2</v>
      </c>
      <c r="N129" s="45"/>
      <c r="O129" s="44">
        <v>0.20872104733131924</v>
      </c>
      <c r="P129" s="45"/>
      <c r="Q129" s="44">
        <v>9.3992364878440829E-2</v>
      </c>
      <c r="R129" s="45"/>
      <c r="S129" s="44">
        <v>5.1791791791791789E-2</v>
      </c>
      <c r="T129" s="45"/>
      <c r="U129" s="44">
        <v>0.14944944944944946</v>
      </c>
      <c r="V129" s="45"/>
      <c r="W129" s="44">
        <v>7.2232232232232227E-2</v>
      </c>
      <c r="X129" s="45"/>
      <c r="Y129" s="44">
        <v>7.7577577577577578E-2</v>
      </c>
      <c r="Z129" s="45"/>
    </row>
    <row r="130" spans="1:26" x14ac:dyDescent="0.25">
      <c r="A130" s="51" t="s">
        <v>89</v>
      </c>
      <c r="B130" s="43" t="s">
        <v>89</v>
      </c>
      <c r="C130" s="44">
        <v>0.77519450800915335</v>
      </c>
      <c r="D130" s="45"/>
      <c r="E130" s="44">
        <v>2.1551629939901655</v>
      </c>
      <c r="F130" s="45"/>
      <c r="G130" s="44">
        <v>5.1151416711784874</v>
      </c>
      <c r="H130" s="45"/>
      <c r="I130" s="44">
        <v>0.7148184320340939</v>
      </c>
      <c r="J130" s="45"/>
      <c r="K130" s="44">
        <v>1.5501422781753902</v>
      </c>
      <c r="L130" s="45"/>
      <c r="M130" s="44">
        <v>5.7545060080106811</v>
      </c>
      <c r="N130" s="45"/>
      <c r="O130" s="44">
        <v>1.0893540767288425</v>
      </c>
      <c r="P130" s="45"/>
      <c r="Q130" s="44">
        <v>0.39056345952897675</v>
      </c>
      <c r="R130" s="45"/>
      <c r="S130" s="44">
        <v>0.83634041194315822</v>
      </c>
      <c r="T130" s="45"/>
      <c r="U130" s="44">
        <v>2.6658703615225354</v>
      </c>
      <c r="V130" s="45"/>
      <c r="W130" s="44">
        <v>1.7332058331341142</v>
      </c>
      <c r="X130" s="45"/>
      <c r="Y130" s="44">
        <v>1.7571303726066576</v>
      </c>
      <c r="Z130" s="45"/>
    </row>
    <row r="131" spans="1:26" x14ac:dyDescent="0.25">
      <c r="A131" s="51" t="s">
        <v>90</v>
      </c>
      <c r="B131" s="47" t="s">
        <v>90</v>
      </c>
      <c r="C131" s="48">
        <v>3.786707882534776E-3</v>
      </c>
      <c r="D131" s="49"/>
      <c r="E131" s="48">
        <v>5.3580628541988664E-3</v>
      </c>
      <c r="F131" s="49"/>
      <c r="G131" s="48">
        <v>8.7841318907779502E-3</v>
      </c>
      <c r="H131" s="49"/>
      <c r="I131" s="48">
        <v>7.779495105615662E-3</v>
      </c>
      <c r="J131" s="49"/>
      <c r="K131" s="48">
        <v>5.5641421947449764E-3</v>
      </c>
      <c r="L131" s="49"/>
      <c r="M131" s="48">
        <v>7.5242218099360958E-3</v>
      </c>
      <c r="N131" s="49"/>
      <c r="O131" s="48">
        <v>4.8958977530406099E-4</v>
      </c>
      <c r="P131" s="49"/>
      <c r="Q131" s="48">
        <v>5.1535765821480104E-5</v>
      </c>
      <c r="R131" s="49"/>
      <c r="S131" s="48">
        <v>1.0049215388183154E-2</v>
      </c>
      <c r="T131" s="49"/>
      <c r="U131" s="48">
        <v>6.7767785822876138E-3</v>
      </c>
      <c r="V131" s="49"/>
      <c r="W131" s="48">
        <v>1.1208740240665824E-2</v>
      </c>
      <c r="X131" s="49"/>
      <c r="Y131" s="48">
        <v>5.9264603571336548E-3</v>
      </c>
      <c r="Z131" s="49"/>
    </row>
    <row r="132" spans="1:26" x14ac:dyDescent="0.25">
      <c r="A132" s="51" t="s">
        <v>91</v>
      </c>
      <c r="B132" s="47" t="s">
        <v>91</v>
      </c>
      <c r="C132" s="48">
        <v>3.6151850978542797</v>
      </c>
      <c r="D132" s="49"/>
      <c r="E132" s="48">
        <v>1.2379938490655311</v>
      </c>
      <c r="F132" s="49"/>
      <c r="G132" s="48">
        <v>2.1197249881460407</v>
      </c>
      <c r="H132" s="49"/>
      <c r="I132" s="48">
        <v>1.1884816753926701</v>
      </c>
      <c r="J132" s="49"/>
      <c r="K132" s="48">
        <v>0.94862604540023898</v>
      </c>
      <c r="L132" s="49"/>
      <c r="M132" s="48">
        <v>0.32213154104656744</v>
      </c>
      <c r="N132" s="49"/>
      <c r="O132" s="48">
        <v>5.7803468208092484E-2</v>
      </c>
      <c r="P132" s="49"/>
      <c r="Q132" s="48">
        <v>2.8012077294685991</v>
      </c>
      <c r="R132" s="49"/>
      <c r="S132" s="48">
        <v>2.4551623848763935</v>
      </c>
      <c r="T132" s="49"/>
      <c r="U132" s="48">
        <v>4.8742306014636743</v>
      </c>
      <c r="V132" s="49"/>
      <c r="W132" s="48">
        <v>7.3360834748847363</v>
      </c>
      <c r="X132" s="49"/>
      <c r="Y132" s="48">
        <v>9.1237563698131527</v>
      </c>
      <c r="Z132" s="49"/>
    </row>
    <row r="133" spans="1:26" x14ac:dyDescent="0.25">
      <c r="A133" s="51" t="s">
        <v>92</v>
      </c>
      <c r="B133" s="47" t="s">
        <v>92</v>
      </c>
      <c r="C133" s="48">
        <v>24.634684453565932</v>
      </c>
      <c r="D133" s="49"/>
      <c r="E133" s="48">
        <v>27.27093083723349</v>
      </c>
      <c r="F133" s="49"/>
      <c r="G133" s="48">
        <v>26.085975171847746</v>
      </c>
      <c r="H133" s="49"/>
      <c r="I133" s="48">
        <v>25.09315167466584</v>
      </c>
      <c r="J133" s="49"/>
      <c r="K133" s="48">
        <v>25.168785163575745</v>
      </c>
      <c r="L133" s="49"/>
      <c r="M133" s="48">
        <v>18.835144170497284</v>
      </c>
      <c r="N133" s="49"/>
      <c r="O133" s="48">
        <v>13.827813196496139</v>
      </c>
      <c r="P133" s="49"/>
      <c r="Q133" s="48">
        <v>5.1679357463231455</v>
      </c>
      <c r="R133" s="49"/>
      <c r="S133" s="48">
        <v>16.411899802382099</v>
      </c>
      <c r="T133" s="49"/>
      <c r="U133" s="48">
        <v>8.0418639690055951</v>
      </c>
      <c r="V133" s="49"/>
      <c r="W133" s="48">
        <v>14.117391540424608</v>
      </c>
      <c r="X133" s="49"/>
      <c r="Y133" s="48">
        <v>4.9290972071877031</v>
      </c>
      <c r="Z133" s="49"/>
    </row>
    <row r="134" spans="1:26" x14ac:dyDescent="0.25">
      <c r="A134" s="51" t="s">
        <v>93</v>
      </c>
      <c r="B134" s="47" t="s">
        <v>93</v>
      </c>
      <c r="C134" s="48">
        <v>2.1280000000000001</v>
      </c>
      <c r="D134" s="49"/>
      <c r="E134" s="48">
        <v>6.5845648604269291</v>
      </c>
      <c r="F134" s="49"/>
      <c r="G134" s="48">
        <v>1.5680473372781065</v>
      </c>
      <c r="H134" s="49"/>
      <c r="I134" s="48">
        <v>2.3772272924815296</v>
      </c>
      <c r="J134" s="49"/>
      <c r="K134" s="48">
        <v>1.9189670525378451</v>
      </c>
      <c r="L134" s="49"/>
      <c r="M134" s="48">
        <v>2.3200366804218251</v>
      </c>
      <c r="N134" s="49"/>
      <c r="O134" s="48">
        <v>1.8091168091168091</v>
      </c>
      <c r="P134" s="49"/>
      <c r="Q134" s="48">
        <v>0.72470817120622566</v>
      </c>
      <c r="R134" s="49"/>
      <c r="S134" s="48">
        <v>1.1430010070493455</v>
      </c>
      <c r="T134" s="49"/>
      <c r="U134" s="48">
        <v>1.0825013137151864</v>
      </c>
      <c r="V134" s="49"/>
      <c r="W134" s="48">
        <v>1.573521432447097</v>
      </c>
      <c r="X134" s="49"/>
      <c r="Y134" s="48">
        <v>2.0141150922909881</v>
      </c>
      <c r="Z134" s="49"/>
    </row>
    <row r="135" spans="1:26" x14ac:dyDescent="0.25">
      <c r="A135" s="51" t="s">
        <v>94</v>
      </c>
      <c r="B135" s="47" t="s">
        <v>94</v>
      </c>
      <c r="C135" s="48">
        <v>33.255227704768991</v>
      </c>
      <c r="D135" s="49"/>
      <c r="E135" s="48">
        <v>37.225333108449995</v>
      </c>
      <c r="F135" s="49"/>
      <c r="G135" s="48">
        <v>31.229688814129521</v>
      </c>
      <c r="H135" s="49"/>
      <c r="I135" s="48">
        <v>70.105191256830608</v>
      </c>
      <c r="J135" s="49"/>
      <c r="K135" s="48">
        <v>62.244659340659339</v>
      </c>
      <c r="L135" s="49"/>
      <c r="M135" s="48">
        <v>61.072168538347697</v>
      </c>
      <c r="N135" s="49"/>
      <c r="O135" s="48">
        <v>44.459205204853177</v>
      </c>
      <c r="P135" s="49"/>
      <c r="Q135" s="48">
        <v>29.1674499564839</v>
      </c>
      <c r="R135" s="49"/>
      <c r="S135" s="48">
        <v>33.076525245441793</v>
      </c>
      <c r="T135" s="49"/>
      <c r="U135" s="48">
        <v>45.011608477706446</v>
      </c>
      <c r="V135" s="49"/>
      <c r="W135" s="48">
        <v>46.179010473352726</v>
      </c>
      <c r="X135" s="49"/>
      <c r="Y135" s="48">
        <v>27.668107329371512</v>
      </c>
      <c r="Z135" s="49"/>
    </row>
    <row r="136" spans="1:26" x14ac:dyDescent="0.25">
      <c r="A136" s="51" t="s">
        <v>95</v>
      </c>
      <c r="B136" s="47" t="s">
        <v>95</v>
      </c>
      <c r="C136" s="48">
        <v>2.724516862447897</v>
      </c>
      <c r="D136" s="49"/>
      <c r="E136" s="48">
        <v>3.7664917541229386</v>
      </c>
      <c r="F136" s="49"/>
      <c r="G136" s="48">
        <v>3.0238686270765704</v>
      </c>
      <c r="H136" s="49"/>
      <c r="I136" s="48">
        <v>2.0555974368639278</v>
      </c>
      <c r="J136" s="49"/>
      <c r="K136" s="48">
        <v>1.2536538461538462</v>
      </c>
      <c r="L136" s="49"/>
      <c r="M136" s="48">
        <v>2.6430086788813885</v>
      </c>
      <c r="N136" s="49"/>
      <c r="O136" s="48">
        <v>2.0353515624999998</v>
      </c>
      <c r="P136" s="49"/>
      <c r="Q136" s="48">
        <v>1.2293829578844271</v>
      </c>
      <c r="R136" s="49"/>
      <c r="S136" s="48">
        <v>0.67787504974134505</v>
      </c>
      <c r="T136" s="49"/>
      <c r="U136" s="48">
        <v>2.8594529570687652</v>
      </c>
      <c r="V136" s="49"/>
      <c r="W136" s="48">
        <v>1.9188712522045854</v>
      </c>
      <c r="X136" s="49"/>
      <c r="Y136" s="48">
        <v>2.3859822309970387</v>
      </c>
      <c r="Z136" s="49"/>
    </row>
    <row r="137" spans="1:26" x14ac:dyDescent="0.25">
      <c r="A137" s="51" t="s">
        <v>96</v>
      </c>
      <c r="B137" s="43" t="s">
        <v>96</v>
      </c>
      <c r="C137" s="44">
        <v>4.7921052631578948E-2</v>
      </c>
      <c r="D137" s="45"/>
      <c r="E137" s="44">
        <v>3.3218785796105384E-2</v>
      </c>
      <c r="F137" s="45"/>
      <c r="G137" s="44">
        <v>1.6973383239758784E-2</v>
      </c>
      <c r="H137" s="45"/>
      <c r="I137" s="44">
        <v>3.7891306877691142E-2</v>
      </c>
      <c r="J137" s="45"/>
      <c r="K137" s="44">
        <v>4.924515573751425E-2</v>
      </c>
      <c r="L137" s="45"/>
      <c r="M137" s="44">
        <v>5.0248960760129732E-2</v>
      </c>
      <c r="N137" s="45"/>
      <c r="O137" s="44">
        <v>8.7478872596044033E-3</v>
      </c>
      <c r="P137" s="45"/>
      <c r="Q137" s="44">
        <v>2.242930884838518E-2</v>
      </c>
      <c r="R137" s="45"/>
      <c r="S137" s="44">
        <v>4.4768314310399709E-2</v>
      </c>
      <c r="T137" s="45"/>
      <c r="U137" s="44">
        <v>4.2399172699069287E-2</v>
      </c>
      <c r="V137" s="45"/>
      <c r="W137" s="44">
        <v>7.1702916350319321E-2</v>
      </c>
      <c r="X137" s="45"/>
      <c r="Y137" s="44">
        <v>5.1784199008530214E-2</v>
      </c>
      <c r="Z137" s="45"/>
    </row>
    <row r="138" spans="1:26" x14ac:dyDescent="0.25">
      <c r="A138" s="51" t="s">
        <v>97</v>
      </c>
      <c r="B138" s="43" t="s">
        <v>97</v>
      </c>
      <c r="C138" s="44">
        <v>0.19453257790368272</v>
      </c>
      <c r="D138" s="45"/>
      <c r="E138" s="44">
        <v>0.29937282229965156</v>
      </c>
      <c r="F138" s="45"/>
      <c r="G138" s="44">
        <v>0.25993036211699166</v>
      </c>
      <c r="H138" s="45"/>
      <c r="I138" s="44">
        <v>0.28470426409903715</v>
      </c>
      <c r="J138" s="45"/>
      <c r="K138" s="44">
        <v>1.1007776261937243</v>
      </c>
      <c r="L138" s="45"/>
      <c r="M138" s="44">
        <v>0.54168249660786971</v>
      </c>
      <c r="N138" s="45"/>
      <c r="O138" s="44">
        <v>0.62650618982118289</v>
      </c>
      <c r="P138" s="45"/>
      <c r="Q138" s="44">
        <v>0.51185507246376816</v>
      </c>
      <c r="R138" s="45"/>
      <c r="S138" s="44">
        <v>1.0263285714285715</v>
      </c>
      <c r="T138" s="45"/>
      <c r="U138" s="44">
        <v>0.58712676056338031</v>
      </c>
      <c r="V138" s="45"/>
      <c r="W138" s="44">
        <v>0.86365277777777782</v>
      </c>
      <c r="X138" s="45"/>
      <c r="Y138" s="44">
        <v>1.1337429378531074</v>
      </c>
      <c r="Z138" s="45"/>
    </row>
    <row r="139" spans="1:26" x14ac:dyDescent="0.25">
      <c r="A139" s="51" t="s">
        <v>98</v>
      </c>
      <c r="B139" s="43" t="s">
        <v>98</v>
      </c>
      <c r="C139" s="44">
        <v>26.978967495219884</v>
      </c>
      <c r="D139" s="45"/>
      <c r="E139" s="44">
        <v>27.733653846153846</v>
      </c>
      <c r="F139" s="45"/>
      <c r="G139" s="44">
        <v>27.801923076923078</v>
      </c>
      <c r="H139" s="45"/>
      <c r="I139" s="44">
        <v>27.644787644787645</v>
      </c>
      <c r="J139" s="45"/>
      <c r="K139" s="44">
        <v>27.379710144927536</v>
      </c>
      <c r="L139" s="45"/>
      <c r="M139" s="44">
        <v>26.856589147286822</v>
      </c>
      <c r="N139" s="45"/>
      <c r="O139" s="44">
        <v>23.163544106167059</v>
      </c>
      <c r="P139" s="45"/>
      <c r="Q139" s="44">
        <v>18.503731306499471</v>
      </c>
      <c r="R139" s="45"/>
      <c r="S139" s="44">
        <v>17.956262425447317</v>
      </c>
      <c r="T139" s="45"/>
      <c r="U139" s="44">
        <v>20.122122122122121</v>
      </c>
      <c r="V139" s="45"/>
      <c r="W139" s="44">
        <v>19.161966156325544</v>
      </c>
      <c r="X139" s="45"/>
      <c r="Y139" s="44">
        <v>19.101305699901744</v>
      </c>
      <c r="Z139" s="45"/>
    </row>
    <row r="140" spans="1:26" x14ac:dyDescent="0.25">
      <c r="A140" s="51" t="s">
        <v>99</v>
      </c>
      <c r="B140" s="43" t="s">
        <v>99</v>
      </c>
      <c r="C140" s="44">
        <v>1.0585833202450132</v>
      </c>
      <c r="D140" s="45"/>
      <c r="E140" s="44">
        <v>1.160233066278223</v>
      </c>
      <c r="F140" s="45"/>
      <c r="G140" s="44">
        <v>0.86684782608695654</v>
      </c>
      <c r="H140" s="45"/>
      <c r="I140" s="44">
        <v>0.80409556313993169</v>
      </c>
      <c r="J140" s="45"/>
      <c r="K140" s="44">
        <v>1.2112098427887901</v>
      </c>
      <c r="L140" s="45"/>
      <c r="M140" s="44">
        <v>0.85051194539249142</v>
      </c>
      <c r="N140" s="45"/>
      <c r="O140" s="44">
        <v>1.1533742331288344</v>
      </c>
      <c r="P140" s="45"/>
      <c r="Q140" s="44">
        <v>1.116010854816825</v>
      </c>
      <c r="R140" s="45"/>
      <c r="S140" s="44">
        <v>1.1870161618905337</v>
      </c>
      <c r="T140" s="45"/>
      <c r="U140" s="44">
        <v>0.93970189701897022</v>
      </c>
      <c r="V140" s="45"/>
      <c r="W140" s="44">
        <v>0.3822650733297121</v>
      </c>
      <c r="X140" s="45"/>
      <c r="Y140" s="44">
        <v>0.99761661559414372</v>
      </c>
      <c r="Z140" s="45"/>
    </row>
    <row r="141" spans="1:26" x14ac:dyDescent="0.25">
      <c r="A141" s="51" t="s">
        <v>100</v>
      </c>
      <c r="B141" s="43" t="s">
        <v>100</v>
      </c>
      <c r="C141" s="44">
        <v>17.551241730831798</v>
      </c>
      <c r="D141" s="45"/>
      <c r="E141" s="44">
        <v>18.166956191303402</v>
      </c>
      <c r="F141" s="45"/>
      <c r="G141" s="44">
        <v>21.113358302122347</v>
      </c>
      <c r="H141" s="45"/>
      <c r="I141" s="44">
        <v>24.229556513276798</v>
      </c>
      <c r="J141" s="45"/>
      <c r="K141" s="44">
        <v>25.093372076933722</v>
      </c>
      <c r="L141" s="45"/>
      <c r="M141" s="44">
        <v>22.659706217199346</v>
      </c>
      <c r="N141" s="45"/>
      <c r="O141" s="44">
        <v>16.018888228131281</v>
      </c>
      <c r="P141" s="45"/>
      <c r="Q141" s="44">
        <v>22.07426935397001</v>
      </c>
      <c r="R141" s="45"/>
      <c r="S141" s="44">
        <v>21.471539640202032</v>
      </c>
      <c r="T141" s="45"/>
      <c r="U141" s="44">
        <v>18.176229964381122</v>
      </c>
      <c r="V141" s="45"/>
      <c r="W141" s="44">
        <v>18.558023458946842</v>
      </c>
      <c r="X141" s="45"/>
      <c r="Y141" s="44">
        <v>23.875110253583241</v>
      </c>
      <c r="Z141" s="45"/>
    </row>
    <row r="142" spans="1:26" x14ac:dyDescent="0.25">
      <c r="A142" s="51" t="s">
        <v>101</v>
      </c>
      <c r="B142" s="58" t="s">
        <v>101</v>
      </c>
      <c r="C142" s="57">
        <v>1.8518187505585841</v>
      </c>
      <c r="D142" s="56"/>
      <c r="E142" s="57">
        <v>2.6646385110952044</v>
      </c>
      <c r="F142" s="56"/>
      <c r="G142" s="57">
        <v>1.0579593299292305</v>
      </c>
      <c r="H142" s="56"/>
      <c r="I142" s="57">
        <v>0.73408071748878923</v>
      </c>
      <c r="J142" s="56"/>
      <c r="K142" s="57">
        <v>0.6316310016184139</v>
      </c>
      <c r="L142" s="56"/>
      <c r="M142" s="57">
        <v>0.82086208441616626</v>
      </c>
      <c r="N142" s="56"/>
      <c r="O142" s="57">
        <v>0.78413780728512472</v>
      </c>
      <c r="P142" s="56"/>
      <c r="Q142" s="57">
        <v>1.6813048933500627</v>
      </c>
      <c r="R142" s="56"/>
      <c r="S142" s="57">
        <v>2.6244379828714388</v>
      </c>
      <c r="T142" s="56"/>
      <c r="U142" s="57">
        <v>3.2611577551922228</v>
      </c>
      <c r="V142" s="56"/>
      <c r="W142" s="57">
        <v>3.7514399645547187</v>
      </c>
      <c r="X142" s="56"/>
      <c r="Y142" s="57">
        <v>5.6030128489144886</v>
      </c>
      <c r="Z142" s="56"/>
    </row>
    <row r="143" spans="1:26" x14ac:dyDescent="0.25">
      <c r="A143" s="51" t="s">
        <v>102</v>
      </c>
      <c r="B143" s="47" t="s">
        <v>102</v>
      </c>
      <c r="C143" s="48">
        <v>29.244</v>
      </c>
      <c r="D143" s="49"/>
      <c r="E143" s="48">
        <v>80.715422885572139</v>
      </c>
      <c r="F143" s="49"/>
      <c r="G143" s="48">
        <v>1.0725490196078431</v>
      </c>
      <c r="H143" s="49"/>
      <c r="I143" s="48">
        <v>1.5747572815533981</v>
      </c>
      <c r="J143" s="49"/>
      <c r="K143" s="48">
        <v>2.0182692307692309</v>
      </c>
      <c r="L143" s="49"/>
      <c r="M143" s="48">
        <v>3.2932692307692308</v>
      </c>
      <c r="N143" s="49"/>
      <c r="O143" s="48">
        <v>2.2319327731092438</v>
      </c>
      <c r="P143" s="49"/>
      <c r="Q143" s="48">
        <v>0.85882352941176465</v>
      </c>
      <c r="R143" s="49"/>
      <c r="S143" s="48">
        <v>2.3680672268907563</v>
      </c>
      <c r="T143" s="49"/>
      <c r="U143" s="48">
        <v>1.9731092436974791</v>
      </c>
      <c r="V143" s="49"/>
      <c r="W143" s="48">
        <v>0.95378151260504207</v>
      </c>
      <c r="X143" s="49"/>
      <c r="Y143" s="48">
        <v>9.5798319327731099E-2</v>
      </c>
      <c r="Z143" s="49"/>
    </row>
    <row r="144" spans="1:26" x14ac:dyDescent="0.25">
      <c r="A144" s="51" t="s">
        <v>103</v>
      </c>
      <c r="B144" s="47" t="s">
        <v>103</v>
      </c>
      <c r="C144" s="48">
        <v>3.4945610540830399</v>
      </c>
      <c r="D144" s="49"/>
      <c r="E144" s="48">
        <v>4.8911402873979117</v>
      </c>
      <c r="F144" s="49"/>
      <c r="G144" s="48">
        <v>5.7919551934826883</v>
      </c>
      <c r="H144" s="49"/>
      <c r="I144" s="48">
        <v>5.2098796389167505</v>
      </c>
      <c r="J144" s="49"/>
      <c r="K144" s="48">
        <v>5.7278477884852981</v>
      </c>
      <c r="L144" s="49"/>
      <c r="M144" s="48">
        <v>6.8202630297126161</v>
      </c>
      <c r="N144" s="49"/>
      <c r="O144" s="48">
        <v>5.5668282382300713</v>
      </c>
      <c r="P144" s="49"/>
      <c r="Q144" s="48">
        <v>5.5012322274881518</v>
      </c>
      <c r="R144" s="49"/>
      <c r="S144" s="48">
        <v>6.6323598681111635</v>
      </c>
      <c r="T144" s="49"/>
      <c r="U144" s="48">
        <v>8.3321178120617105</v>
      </c>
      <c r="V144" s="49"/>
      <c r="W144" s="48">
        <v>7.0437674418604654</v>
      </c>
      <c r="X144" s="49"/>
      <c r="Y144" s="48">
        <v>8.2761640027797085</v>
      </c>
      <c r="Z144" s="49"/>
    </row>
    <row r="145" spans="1:26" x14ac:dyDescent="0.25">
      <c r="A145" s="51" t="s">
        <v>104</v>
      </c>
      <c r="B145" s="47" t="s">
        <v>104</v>
      </c>
      <c r="C145" s="48">
        <v>2.2099758294880245</v>
      </c>
      <c r="D145" s="49"/>
      <c r="E145" s="48">
        <v>2.7370237679133171</v>
      </c>
      <c r="F145" s="49"/>
      <c r="G145" s="48">
        <v>3.158910329171396</v>
      </c>
      <c r="H145" s="49"/>
      <c r="I145" s="48">
        <v>2.8147701841969357</v>
      </c>
      <c r="J145" s="49"/>
      <c r="K145" s="48">
        <v>3.6695711600888434</v>
      </c>
      <c r="L145" s="49"/>
      <c r="M145" s="48">
        <v>2.7830532926001359</v>
      </c>
      <c r="N145" s="49"/>
      <c r="O145" s="48">
        <v>1.8926417878979549</v>
      </c>
      <c r="P145" s="49"/>
      <c r="Q145" s="48">
        <v>4.1611542637601273</v>
      </c>
      <c r="R145" s="49"/>
      <c r="S145" s="48">
        <v>3.5801523539940892</v>
      </c>
      <c r="T145" s="49"/>
      <c r="U145" s="48">
        <v>3.4466063723863258</v>
      </c>
      <c r="V145" s="49"/>
      <c r="W145" s="48">
        <v>4.2564334456959632</v>
      </c>
      <c r="X145" s="49"/>
      <c r="Y145" s="48">
        <v>4.0482452535546969</v>
      </c>
      <c r="Z145" s="49"/>
    </row>
    <row r="146" spans="1:26" x14ac:dyDescent="0.25">
      <c r="A146" s="51" t="s">
        <v>105</v>
      </c>
      <c r="B146" s="47" t="s">
        <v>105</v>
      </c>
      <c r="C146" s="48">
        <v>20.39820386169735</v>
      </c>
      <c r="D146" s="49"/>
      <c r="E146" s="48">
        <v>18.566459074733096</v>
      </c>
      <c r="F146" s="49"/>
      <c r="G146" s="48">
        <v>11.281691368788143</v>
      </c>
      <c r="H146" s="49"/>
      <c r="I146" s="48">
        <v>12.0925583443417</v>
      </c>
      <c r="J146" s="49"/>
      <c r="K146" s="48">
        <v>12.851381692573403</v>
      </c>
      <c r="L146" s="49"/>
      <c r="M146" s="48">
        <v>17.401865988125529</v>
      </c>
      <c r="N146" s="49"/>
      <c r="O146" s="48">
        <v>6.597751873438801</v>
      </c>
      <c r="P146" s="49"/>
      <c r="Q146" s="48">
        <v>5.3842148760330577</v>
      </c>
      <c r="R146" s="49"/>
      <c r="S146" s="48">
        <v>7.6401652892561982</v>
      </c>
      <c r="T146" s="49"/>
      <c r="U146" s="48">
        <v>11.929853181076671</v>
      </c>
      <c r="V146" s="49"/>
      <c r="W146" s="48">
        <v>9.595253419147225</v>
      </c>
      <c r="X146" s="49"/>
      <c r="Y146" s="48">
        <v>5.840836012861736</v>
      </c>
      <c r="Z146" s="49"/>
    </row>
    <row r="147" spans="1:26" x14ac:dyDescent="0.25">
      <c r="A147" s="51" t="s">
        <v>106</v>
      </c>
      <c r="B147" s="47" t="s">
        <v>106</v>
      </c>
      <c r="C147" s="48">
        <v>17.906384993194862</v>
      </c>
      <c r="D147" s="49"/>
      <c r="E147" s="48">
        <v>19.908466819221967</v>
      </c>
      <c r="F147" s="49"/>
      <c r="G147" s="48">
        <v>19.862803944386599</v>
      </c>
      <c r="H147" s="49"/>
      <c r="I147" s="48">
        <v>27.775682132528605</v>
      </c>
      <c r="J147" s="49"/>
      <c r="K147" s="48">
        <v>25.813122767437488</v>
      </c>
      <c r="L147" s="49"/>
      <c r="M147" s="48">
        <v>29.885577606826555</v>
      </c>
      <c r="N147" s="49"/>
      <c r="O147" s="48">
        <v>24.056150246779051</v>
      </c>
      <c r="P147" s="49"/>
      <c r="Q147" s="48">
        <v>22.575068826429348</v>
      </c>
      <c r="R147" s="49"/>
      <c r="S147" s="48">
        <v>28.264931829192331</v>
      </c>
      <c r="T147" s="49"/>
      <c r="U147" s="48">
        <v>25.089654239123082</v>
      </c>
      <c r="V147" s="49"/>
      <c r="W147" s="48">
        <v>25.748502994011975</v>
      </c>
      <c r="X147" s="49"/>
      <c r="Y147" s="48">
        <v>22.698959056210963</v>
      </c>
      <c r="Z147" s="49"/>
    </row>
    <row r="148" spans="1:26" x14ac:dyDescent="0.25">
      <c r="A148" s="51" t="s">
        <v>107</v>
      </c>
      <c r="B148" s="43" t="s">
        <v>107</v>
      </c>
      <c r="C148" s="44">
        <v>20.618663893943332</v>
      </c>
      <c r="D148" s="45"/>
      <c r="E148" s="44">
        <v>23.503804775649435</v>
      </c>
      <c r="F148" s="45"/>
      <c r="G148" s="44">
        <v>31.289756353156928</v>
      </c>
      <c r="H148" s="45"/>
      <c r="I148" s="44">
        <v>20.222978277937713</v>
      </c>
      <c r="J148" s="45"/>
      <c r="K148" s="44">
        <v>13.589001062699255</v>
      </c>
      <c r="L148" s="45"/>
      <c r="M148" s="44">
        <v>18.479046836483157</v>
      </c>
      <c r="N148" s="45"/>
      <c r="O148" s="44">
        <v>10.956185910241045</v>
      </c>
      <c r="P148" s="45"/>
      <c r="Q148" s="44">
        <v>7.0853665075875378</v>
      </c>
      <c r="R148" s="45"/>
      <c r="S148" s="44">
        <v>11.267881425074789</v>
      </c>
      <c r="T148" s="45"/>
      <c r="U148" s="44">
        <v>8.0619034633215154</v>
      </c>
      <c r="V148" s="45"/>
      <c r="W148" s="44">
        <v>7.7091306724986328</v>
      </c>
      <c r="X148" s="45"/>
      <c r="Y148" s="44">
        <v>10.987918725974739</v>
      </c>
      <c r="Z148" s="45"/>
    </row>
    <row r="149" spans="1:26" x14ac:dyDescent="0.25">
      <c r="A149" s="51" t="s">
        <v>108</v>
      </c>
      <c r="B149" s="43" t="s">
        <v>108</v>
      </c>
      <c r="C149" s="44">
        <v>1.2403100775193798</v>
      </c>
      <c r="D149" s="45"/>
      <c r="E149" s="44">
        <v>0</v>
      </c>
      <c r="F149" s="45">
        <v>1</v>
      </c>
      <c r="G149" s="44">
        <v>0</v>
      </c>
      <c r="H149" s="45">
        <v>1</v>
      </c>
      <c r="I149" s="44">
        <v>0</v>
      </c>
      <c r="J149" s="45">
        <v>1</v>
      </c>
      <c r="K149" s="44">
        <v>0</v>
      </c>
      <c r="L149" s="45"/>
      <c r="M149" s="44">
        <v>0</v>
      </c>
      <c r="N149" s="45"/>
      <c r="O149" s="44">
        <v>0</v>
      </c>
      <c r="P149" s="45"/>
      <c r="Q149" s="44">
        <v>0</v>
      </c>
      <c r="R149" s="45"/>
      <c r="S149" s="44">
        <v>0</v>
      </c>
      <c r="T149" s="45"/>
      <c r="U149" s="44">
        <v>0</v>
      </c>
      <c r="V149" s="45"/>
      <c r="W149" s="44">
        <v>0</v>
      </c>
      <c r="X149" s="45"/>
      <c r="Y149" s="44">
        <v>0</v>
      </c>
      <c r="Z149" s="45"/>
    </row>
    <row r="150" spans="1:26" x14ac:dyDescent="0.25">
      <c r="A150" s="51" t="s">
        <v>168</v>
      </c>
      <c r="B150" s="43" t="s">
        <v>168</v>
      </c>
      <c r="C150" s="44">
        <v>76.263157894736835</v>
      </c>
      <c r="D150" s="45"/>
      <c r="E150" s="44">
        <v>115.3596214511041</v>
      </c>
      <c r="F150" s="45"/>
      <c r="G150" s="44">
        <v>125.81193872160591</v>
      </c>
      <c r="H150" s="45"/>
      <c r="I150" s="44">
        <v>168.69590643274853</v>
      </c>
      <c r="J150" s="45"/>
      <c r="K150" s="44">
        <v>121.09956942949408</v>
      </c>
      <c r="L150" s="45"/>
      <c r="M150" s="44">
        <v>125.11304347826086</v>
      </c>
      <c r="N150" s="45"/>
      <c r="O150" s="44">
        <v>110.44578976334617</v>
      </c>
      <c r="P150" s="45"/>
      <c r="Q150" s="44">
        <v>78.69637883008356</v>
      </c>
      <c r="R150" s="45"/>
      <c r="S150" s="44">
        <v>82.620417371686401</v>
      </c>
      <c r="T150" s="45"/>
      <c r="U150" s="44">
        <v>78.945390353624518</v>
      </c>
      <c r="V150" s="45"/>
      <c r="W150" s="44">
        <v>119.37695749440716</v>
      </c>
      <c r="X150" s="45"/>
      <c r="Y150" s="44">
        <v>85.256403007858879</v>
      </c>
      <c r="Z150" s="45"/>
    </row>
    <row r="151" spans="1:26" x14ac:dyDescent="0.25">
      <c r="A151" s="51" t="s">
        <v>85</v>
      </c>
      <c r="B151" s="43" t="s">
        <v>85</v>
      </c>
      <c r="C151" s="44">
        <v>7.8926598263614839E-2</v>
      </c>
      <c r="D151" s="45"/>
      <c r="E151" s="44">
        <v>0.15822784810126583</v>
      </c>
      <c r="F151" s="45"/>
      <c r="G151" s="44">
        <v>0.31720856463124503</v>
      </c>
      <c r="H151" s="45"/>
      <c r="I151" s="44">
        <v>0.52020808323329337</v>
      </c>
      <c r="J151" s="45"/>
      <c r="K151" s="44">
        <v>0.75312122432541284</v>
      </c>
      <c r="L151" s="45"/>
      <c r="M151" s="44">
        <v>0.79959758551307847</v>
      </c>
      <c r="N151" s="45"/>
      <c r="O151" s="44">
        <v>0.68520757758968154</v>
      </c>
      <c r="P151" s="45"/>
      <c r="Q151" s="44">
        <v>0.66383495145631066</v>
      </c>
      <c r="R151" s="45"/>
      <c r="S151" s="44">
        <v>0.96511156186612579</v>
      </c>
      <c r="T151" s="45"/>
      <c r="U151" s="44">
        <v>1.1949634443541837</v>
      </c>
      <c r="V151" s="45"/>
      <c r="W151" s="44">
        <v>2.2764227642276422</v>
      </c>
      <c r="X151" s="45"/>
      <c r="Y151" s="44">
        <v>3.3726127590410404</v>
      </c>
      <c r="Z151" s="45"/>
    </row>
    <row r="152" spans="1:26" x14ac:dyDescent="0.25">
      <c r="A152" s="51" t="s">
        <v>109</v>
      </c>
      <c r="B152" s="58" t="s">
        <v>109</v>
      </c>
      <c r="C152" s="57">
        <v>4.9261708732622482</v>
      </c>
      <c r="D152" s="56"/>
      <c r="E152" s="57">
        <v>6.4236486486486486</v>
      </c>
      <c r="F152" s="56"/>
      <c r="G152" s="57">
        <v>6.6576786978060865</v>
      </c>
      <c r="H152" s="56"/>
      <c r="I152" s="57">
        <v>9.7416784203102971</v>
      </c>
      <c r="J152" s="56"/>
      <c r="K152" s="57">
        <v>6.6846641498682242</v>
      </c>
      <c r="L152" s="56"/>
      <c r="M152" s="57">
        <v>7.5806309611151868</v>
      </c>
      <c r="N152" s="56"/>
      <c r="O152" s="57">
        <v>7.5119554056036382</v>
      </c>
      <c r="P152" s="56"/>
      <c r="Q152" s="57">
        <v>7.3816900374421852</v>
      </c>
      <c r="R152" s="56"/>
      <c r="S152" s="57">
        <v>8.7122774795139861</v>
      </c>
      <c r="T152" s="56"/>
      <c r="U152" s="57">
        <v>9.0293949363467316</v>
      </c>
      <c r="V152" s="56"/>
      <c r="W152" s="57">
        <v>8.2309036627102596</v>
      </c>
      <c r="X152" s="56"/>
      <c r="Y152" s="57">
        <v>8.185760517799352</v>
      </c>
      <c r="Z152" s="56"/>
    </row>
    <row r="153" spans="1:26" x14ac:dyDescent="0.25">
      <c r="A153" s="51" t="s">
        <v>110</v>
      </c>
      <c r="B153" s="47" t="s">
        <v>110</v>
      </c>
      <c r="C153" s="48">
        <v>1.4454168224471615</v>
      </c>
      <c r="D153" s="49"/>
      <c r="E153" s="48">
        <v>1.4029693402442238</v>
      </c>
      <c r="F153" s="49"/>
      <c r="G153" s="48">
        <v>1.5303731827021021</v>
      </c>
      <c r="H153" s="49"/>
      <c r="I153" s="48">
        <v>1.6081231454005935</v>
      </c>
      <c r="J153" s="49"/>
      <c r="K153" s="48">
        <v>1.7089582714582714</v>
      </c>
      <c r="L153" s="49"/>
      <c r="M153" s="48">
        <v>1.8977272199867263</v>
      </c>
      <c r="N153" s="49"/>
      <c r="O153" s="48">
        <v>1.9993596109404439</v>
      </c>
      <c r="P153" s="49"/>
      <c r="Q153" s="48">
        <v>1.8277558598282664</v>
      </c>
      <c r="R153" s="49"/>
      <c r="S153" s="48">
        <v>2.0424207298833381</v>
      </c>
      <c r="T153" s="49"/>
      <c r="U153" s="48">
        <v>1.9881667831353367</v>
      </c>
      <c r="V153" s="49"/>
      <c r="W153" s="48">
        <v>1.9684627944949848</v>
      </c>
      <c r="X153" s="49"/>
      <c r="Y153" s="48">
        <v>2.019691938756687</v>
      </c>
      <c r="Z153" s="49"/>
    </row>
    <row r="154" spans="1:26" x14ac:dyDescent="0.25">
      <c r="A154" s="51" t="s">
        <v>111</v>
      </c>
      <c r="B154" s="47" t="s">
        <v>111</v>
      </c>
      <c r="C154" s="48">
        <v>0</v>
      </c>
      <c r="D154" s="49"/>
      <c r="E154" s="48">
        <v>0.43957871396895787</v>
      </c>
      <c r="F154" s="49"/>
      <c r="G154" s="48">
        <v>0.34253364759785887</v>
      </c>
      <c r="H154" s="49"/>
      <c r="I154" s="48">
        <v>0.60968085703068031</v>
      </c>
      <c r="J154" s="49"/>
      <c r="K154" s="48">
        <v>0.84749993066918106</v>
      </c>
      <c r="L154" s="49"/>
      <c r="M154" s="48">
        <v>2.3530650237134876</v>
      </c>
      <c r="N154" s="49"/>
      <c r="O154" s="48">
        <v>2.3884610277519585</v>
      </c>
      <c r="P154" s="49"/>
      <c r="Q154" s="48">
        <v>0.25153825316357725</v>
      </c>
      <c r="R154" s="49"/>
      <c r="S154" s="48">
        <v>0</v>
      </c>
      <c r="T154" s="49"/>
      <c r="U154" s="48">
        <v>1.706634956288124E-2</v>
      </c>
      <c r="V154" s="49"/>
      <c r="W154" s="48">
        <v>1.3658418377181629</v>
      </c>
      <c r="X154" s="49"/>
      <c r="Y154" s="48">
        <v>2.3316146540027138</v>
      </c>
      <c r="Z154" s="49"/>
    </row>
    <row r="155" spans="1:26" x14ac:dyDescent="0.25">
      <c r="A155" s="51" t="s">
        <v>112</v>
      </c>
      <c r="B155" s="47" t="s">
        <v>112</v>
      </c>
      <c r="C155" s="48">
        <v>0</v>
      </c>
      <c r="D155" s="49"/>
      <c r="E155" s="48">
        <v>24.074074074074076</v>
      </c>
      <c r="F155" s="49"/>
      <c r="G155" s="48">
        <v>1.7434620174346203</v>
      </c>
      <c r="H155" s="49"/>
      <c r="I155" s="48">
        <v>2.8</v>
      </c>
      <c r="J155" s="49"/>
      <c r="K155" s="48">
        <v>4.7904191616766472</v>
      </c>
      <c r="L155" s="49"/>
      <c r="M155" s="48">
        <v>2.7504911591355601</v>
      </c>
      <c r="N155" s="49"/>
      <c r="O155" s="48">
        <v>4.7058823529411766</v>
      </c>
      <c r="P155" s="49"/>
      <c r="Q155" s="48">
        <v>2.5454545454545454</v>
      </c>
      <c r="R155" s="49"/>
      <c r="S155" s="48">
        <v>2.4561403508771931</v>
      </c>
      <c r="T155" s="49"/>
      <c r="U155" s="48">
        <v>2.3333333333333335</v>
      </c>
      <c r="V155" s="49"/>
      <c r="W155" s="48">
        <v>2.3333333333333335</v>
      </c>
      <c r="X155" s="49"/>
      <c r="Y155" s="48">
        <v>2.3333333333333335</v>
      </c>
      <c r="Z155" s="49"/>
    </row>
    <row r="156" spans="1:26" x14ac:dyDescent="0.25">
      <c r="A156" s="51" t="s">
        <v>169</v>
      </c>
      <c r="B156" s="47" t="s">
        <v>169</v>
      </c>
      <c r="C156" s="48">
        <v>0</v>
      </c>
      <c r="D156" s="49"/>
      <c r="E156" s="48">
        <v>0</v>
      </c>
      <c r="F156" s="49"/>
      <c r="G156" s="48">
        <v>0</v>
      </c>
      <c r="H156" s="49"/>
      <c r="I156" s="48">
        <v>0</v>
      </c>
      <c r="J156" s="49"/>
      <c r="K156" s="48">
        <v>0</v>
      </c>
      <c r="L156" s="49"/>
      <c r="M156" s="48">
        <v>0</v>
      </c>
      <c r="N156" s="49"/>
      <c r="O156" s="48">
        <v>0.19801980198019803</v>
      </c>
      <c r="P156" s="49"/>
      <c r="Q156" s="48">
        <v>8.1132075471698109</v>
      </c>
      <c r="R156" s="49"/>
      <c r="S156" s="48">
        <v>5</v>
      </c>
      <c r="T156" s="49"/>
      <c r="U156" s="48">
        <v>5</v>
      </c>
      <c r="V156" s="49"/>
      <c r="W156" s="48">
        <v>24.811320754716981</v>
      </c>
      <c r="X156" s="49"/>
      <c r="Y156" s="48">
        <v>16.886792452830189</v>
      </c>
      <c r="Z156" s="49"/>
    </row>
    <row r="157" spans="1:26" x14ac:dyDescent="0.25">
      <c r="A157" s="51" t="s">
        <v>113</v>
      </c>
      <c r="B157" s="47" t="s">
        <v>113</v>
      </c>
      <c r="C157" s="48">
        <v>6.3829787234042548E-2</v>
      </c>
      <c r="D157" s="49"/>
      <c r="E157" s="48">
        <v>0.26666666666666666</v>
      </c>
      <c r="F157" s="49"/>
      <c r="G157" s="48">
        <v>0.32558139534883723</v>
      </c>
      <c r="H157" s="49"/>
      <c r="I157" s="48">
        <v>0.30952380952380953</v>
      </c>
      <c r="J157" s="49"/>
      <c r="K157" s="48">
        <v>0.19900497512437809</v>
      </c>
      <c r="L157" s="49"/>
      <c r="M157" s="48">
        <v>0.2857142857142857</v>
      </c>
      <c r="N157" s="49"/>
      <c r="O157" s="48">
        <v>0.43243243243243246</v>
      </c>
      <c r="P157" s="49"/>
      <c r="Q157" s="48">
        <v>0.3724928366762178</v>
      </c>
      <c r="R157" s="49"/>
      <c r="S157" s="48">
        <v>0.14285714285714285</v>
      </c>
      <c r="T157" s="49"/>
      <c r="U157" s="48">
        <v>0.14285714285714285</v>
      </c>
      <c r="V157" s="49"/>
      <c r="W157" s="48">
        <v>5.7142857142857141E-2</v>
      </c>
      <c r="X157" s="49"/>
      <c r="Y157" s="48">
        <v>0.14285714285714285</v>
      </c>
      <c r="Z157" s="49"/>
    </row>
    <row r="158" spans="1:26" x14ac:dyDescent="0.25">
      <c r="A158" s="51" t="s">
        <v>114</v>
      </c>
      <c r="B158" s="43" t="s">
        <v>114</v>
      </c>
      <c r="C158" s="44">
        <v>0.60103111172486812</v>
      </c>
      <c r="D158" s="45"/>
      <c r="E158" s="44">
        <v>0.94745624230428427</v>
      </c>
      <c r="F158" s="45"/>
      <c r="G158" s="44">
        <v>0.75102614142042146</v>
      </c>
      <c r="H158" s="45"/>
      <c r="I158" s="44">
        <v>0.78794821462493592</v>
      </c>
      <c r="J158" s="45"/>
      <c r="K158" s="44">
        <v>0.61287239310432184</v>
      </c>
      <c r="L158" s="45"/>
      <c r="M158" s="44">
        <v>0.76194040593061751</v>
      </c>
      <c r="N158" s="45"/>
      <c r="O158" s="44">
        <v>0.37477242873274491</v>
      </c>
      <c r="P158" s="45"/>
      <c r="Q158" s="44">
        <v>0</v>
      </c>
      <c r="R158" s="45"/>
      <c r="S158" s="44">
        <v>0.69051820582909473</v>
      </c>
      <c r="T158" s="45"/>
      <c r="U158" s="44">
        <v>1.1354880383878931</v>
      </c>
      <c r="V158" s="45"/>
      <c r="W158" s="44">
        <v>3.9513109694539792</v>
      </c>
      <c r="X158" s="45"/>
      <c r="Y158" s="44">
        <v>3.0871058022447273</v>
      </c>
      <c r="Z158" s="45"/>
    </row>
    <row r="159" spans="1:26" x14ac:dyDescent="0.25">
      <c r="A159" s="51" t="s">
        <v>115</v>
      </c>
      <c r="B159" s="43" t="s">
        <v>115</v>
      </c>
      <c r="C159" s="44">
        <v>1.0624</v>
      </c>
      <c r="D159" s="45"/>
      <c r="E159" s="44">
        <v>1.2193002780352178</v>
      </c>
      <c r="F159" s="45"/>
      <c r="G159" s="44">
        <v>1.3179463566248417</v>
      </c>
      <c r="H159" s="45"/>
      <c r="I159" s="44">
        <v>1.326686417502279</v>
      </c>
      <c r="J159" s="45"/>
      <c r="K159" s="44">
        <v>0.38878416588124409</v>
      </c>
      <c r="L159" s="45"/>
      <c r="M159" s="44">
        <v>0.39658599321875365</v>
      </c>
      <c r="N159" s="45"/>
      <c r="O159" s="44">
        <v>0.44171581769436996</v>
      </c>
      <c r="P159" s="45"/>
      <c r="Q159" s="44">
        <v>0.39484168588802682</v>
      </c>
      <c r="R159" s="45"/>
      <c r="S159" s="44">
        <v>0.28628523348758939</v>
      </c>
      <c r="T159" s="45"/>
      <c r="U159" s="44">
        <v>0.17027176927343315</v>
      </c>
      <c r="V159" s="45"/>
      <c r="W159" s="44">
        <v>0.19323349972268442</v>
      </c>
      <c r="X159" s="45"/>
      <c r="Y159" s="44">
        <v>0.17559991029378785</v>
      </c>
      <c r="Z159" s="45"/>
    </row>
    <row r="160" spans="1:26" x14ac:dyDescent="0.25">
      <c r="A160" s="51" t="s">
        <v>155</v>
      </c>
      <c r="B160" s="43" t="s">
        <v>155</v>
      </c>
      <c r="C160" s="44" t="s">
        <v>153</v>
      </c>
      <c r="D160" s="45" t="s">
        <v>157</v>
      </c>
      <c r="E160" s="44" t="s">
        <v>153</v>
      </c>
      <c r="F160" s="45" t="s">
        <v>157</v>
      </c>
      <c r="G160" s="44" t="s">
        <v>153</v>
      </c>
      <c r="H160" s="45" t="s">
        <v>157</v>
      </c>
      <c r="I160" s="44" t="s">
        <v>153</v>
      </c>
      <c r="J160" s="45" t="s">
        <v>157</v>
      </c>
      <c r="K160" s="44">
        <v>13.708053691275168</v>
      </c>
      <c r="L160" s="45"/>
      <c r="M160" s="44">
        <v>19.249950524440926</v>
      </c>
      <c r="N160" s="45"/>
      <c r="O160" s="44">
        <v>12.872626582278482</v>
      </c>
      <c r="P160" s="45"/>
      <c r="Q160" s="44">
        <v>17.799406528189913</v>
      </c>
      <c r="R160" s="45"/>
      <c r="S160" s="44">
        <v>14.510891089108911</v>
      </c>
      <c r="T160" s="45"/>
      <c r="U160" s="44">
        <v>18.854969373641573</v>
      </c>
      <c r="V160" s="45"/>
      <c r="W160" s="44">
        <v>23.380839271575613</v>
      </c>
      <c r="X160" s="45"/>
      <c r="Y160" s="44">
        <v>20.071809035312686</v>
      </c>
      <c r="Z160" s="45"/>
    </row>
    <row r="161" spans="1:26" x14ac:dyDescent="0.25">
      <c r="A161" s="51" t="s">
        <v>116</v>
      </c>
      <c r="B161" s="43" t="s">
        <v>116</v>
      </c>
      <c r="C161" s="44">
        <v>0</v>
      </c>
      <c r="D161" s="45"/>
      <c r="E161" s="44">
        <v>0.25</v>
      </c>
      <c r="F161" s="45"/>
      <c r="G161" s="44">
        <v>1</v>
      </c>
      <c r="H161" s="45"/>
      <c r="I161" s="44">
        <v>2.5</v>
      </c>
      <c r="J161" s="45"/>
      <c r="K161" s="44">
        <v>0</v>
      </c>
      <c r="L161" s="45"/>
      <c r="M161" s="44">
        <v>0</v>
      </c>
      <c r="N161" s="45"/>
      <c r="O161" s="44">
        <v>3</v>
      </c>
      <c r="P161" s="45"/>
      <c r="Q161" s="44">
        <v>3.7931034482758621</v>
      </c>
      <c r="R161" s="45"/>
      <c r="S161" s="44">
        <v>2</v>
      </c>
      <c r="T161" s="45"/>
      <c r="U161" s="44">
        <v>3.5211267605633805</v>
      </c>
      <c r="V161" s="45"/>
      <c r="W161" s="44">
        <v>26.760563380281692</v>
      </c>
      <c r="X161" s="45"/>
      <c r="Y161" s="44">
        <v>31.081081081081081</v>
      </c>
      <c r="Z161" s="45"/>
    </row>
    <row r="162" spans="1:26" x14ac:dyDescent="0.25">
      <c r="A162" s="51" t="s">
        <v>117</v>
      </c>
      <c r="B162" s="58" t="s">
        <v>117</v>
      </c>
      <c r="C162" s="57">
        <v>287.5</v>
      </c>
      <c r="D162" s="56"/>
      <c r="E162" s="57">
        <v>12.5</v>
      </c>
      <c r="F162" s="56"/>
      <c r="G162" s="57">
        <v>185</v>
      </c>
      <c r="H162" s="56"/>
      <c r="I162" s="57">
        <v>0</v>
      </c>
      <c r="J162" s="56">
        <v>1</v>
      </c>
      <c r="K162" s="57">
        <v>69.333333333333329</v>
      </c>
      <c r="L162" s="56"/>
      <c r="M162" s="57">
        <v>297.5</v>
      </c>
      <c r="N162" s="56"/>
      <c r="O162" s="57">
        <v>171.42857142857144</v>
      </c>
      <c r="P162" s="56"/>
      <c r="Q162" s="57">
        <v>365.71428571428572</v>
      </c>
      <c r="R162" s="56"/>
      <c r="S162" s="57">
        <v>437.83783783783787</v>
      </c>
      <c r="T162" s="56"/>
      <c r="U162" s="57">
        <v>293.15068493150687</v>
      </c>
      <c r="V162" s="56"/>
      <c r="W162" s="57">
        <v>175.34246575342465</v>
      </c>
      <c r="X162" s="56"/>
      <c r="Y162" s="57">
        <v>0</v>
      </c>
      <c r="Z162" s="56">
        <v>1</v>
      </c>
    </row>
    <row r="163" spans="1:26" x14ac:dyDescent="0.25">
      <c r="A163" s="51" t="s">
        <v>118</v>
      </c>
      <c r="B163" s="47" t="s">
        <v>118</v>
      </c>
      <c r="C163" s="48">
        <v>7.9333929369691552</v>
      </c>
      <c r="D163" s="49"/>
      <c r="E163" s="48">
        <v>7.2580500894454385</v>
      </c>
      <c r="F163" s="49"/>
      <c r="G163" s="48">
        <v>9.3345398138572904</v>
      </c>
      <c r="H163" s="49"/>
      <c r="I163" s="48">
        <v>8.6810922205048939</v>
      </c>
      <c r="J163" s="49"/>
      <c r="K163" s="48">
        <v>10.342960288808664</v>
      </c>
      <c r="L163" s="49"/>
      <c r="M163" s="48">
        <v>9.5316062176165808</v>
      </c>
      <c r="N163" s="49"/>
      <c r="O163" s="48">
        <v>7.60557563242127</v>
      </c>
      <c r="P163" s="49"/>
      <c r="Q163" s="48">
        <v>6.8150259067357517</v>
      </c>
      <c r="R163" s="49"/>
      <c r="S163" s="48">
        <v>7.7832056358307193</v>
      </c>
      <c r="T163" s="49"/>
      <c r="U163" s="48">
        <v>9.9326320153391716</v>
      </c>
      <c r="V163" s="49"/>
      <c r="W163" s="48">
        <v>10.645947909100341</v>
      </c>
      <c r="X163" s="49"/>
      <c r="Y163" s="48">
        <v>14.320456313196786</v>
      </c>
      <c r="Z163" s="49"/>
    </row>
    <row r="164" spans="1:26" x14ac:dyDescent="0.25">
      <c r="A164" s="51" t="s">
        <v>119</v>
      </c>
      <c r="B164" s="47" t="s">
        <v>119</v>
      </c>
      <c r="C164" s="48">
        <v>29.601980198019803</v>
      </c>
      <c r="D164" s="49"/>
      <c r="E164" s="48">
        <v>29.468627450980392</v>
      </c>
      <c r="F164" s="49"/>
      <c r="G164" s="48">
        <v>29.048780487804876</v>
      </c>
      <c r="H164" s="49"/>
      <c r="I164" s="48">
        <v>25.838899803536346</v>
      </c>
      <c r="J164" s="49"/>
      <c r="K164" s="48">
        <v>26.450101832993891</v>
      </c>
      <c r="L164" s="49"/>
      <c r="M164" s="48">
        <v>25.429718875502008</v>
      </c>
      <c r="N164" s="49"/>
      <c r="O164" s="48">
        <v>24.160569105691057</v>
      </c>
      <c r="P164" s="49"/>
      <c r="Q164" s="48">
        <v>15.713675213675213</v>
      </c>
      <c r="R164" s="49"/>
      <c r="S164" s="48">
        <v>20.279329608938546</v>
      </c>
      <c r="T164" s="49"/>
      <c r="U164" s="48">
        <v>19.653217011995636</v>
      </c>
      <c r="V164" s="49"/>
      <c r="W164" s="48">
        <v>18.511569731081927</v>
      </c>
      <c r="X164" s="49"/>
      <c r="Y164" s="48">
        <v>18.360175695461201</v>
      </c>
      <c r="Z164" s="49"/>
    </row>
    <row r="165" spans="1:26" x14ac:dyDescent="0.25">
      <c r="A165" s="51" t="s">
        <v>120</v>
      </c>
      <c r="B165" s="47" t="s">
        <v>120</v>
      </c>
      <c r="C165" s="48">
        <v>2.2940282368302936</v>
      </c>
      <c r="D165" s="49"/>
      <c r="E165" s="48">
        <v>2.0500163385344337</v>
      </c>
      <c r="F165" s="49"/>
      <c r="G165" s="48">
        <v>2.3349213179247603</v>
      </c>
      <c r="H165" s="49"/>
      <c r="I165" s="48">
        <v>1.6360391042540752</v>
      </c>
      <c r="J165" s="49"/>
      <c r="K165" s="48">
        <v>2.1032532408554205</v>
      </c>
      <c r="L165" s="49"/>
      <c r="M165" s="48">
        <v>1.9868923521519248</v>
      </c>
      <c r="N165" s="49"/>
      <c r="O165" s="48">
        <v>1.9053116118136508</v>
      </c>
      <c r="P165" s="49"/>
      <c r="Q165" s="48">
        <v>1.9335381696704748</v>
      </c>
      <c r="R165" s="49"/>
      <c r="S165" s="48">
        <v>1.7755725505980948</v>
      </c>
      <c r="T165" s="49"/>
      <c r="U165" s="48">
        <v>1.9303961649407517</v>
      </c>
      <c r="V165" s="49"/>
      <c r="W165" s="48">
        <v>1.9624126144917959</v>
      </c>
      <c r="X165" s="49"/>
      <c r="Y165" s="48">
        <v>1.8948895612395575</v>
      </c>
      <c r="Z165" s="49"/>
    </row>
    <row r="166" spans="1:26" ht="22.5" customHeight="1" x14ac:dyDescent="0.25">
      <c r="A166" s="51" t="s">
        <v>121</v>
      </c>
      <c r="B166" s="47" t="s">
        <v>121</v>
      </c>
      <c r="C166" s="48">
        <v>20.572555151432748</v>
      </c>
      <c r="D166" s="49"/>
      <c r="E166" s="48">
        <v>21.074503481631393</v>
      </c>
      <c r="F166" s="49"/>
      <c r="G166" s="48">
        <v>20.255581163358674</v>
      </c>
      <c r="H166" s="49"/>
      <c r="I166" s="48">
        <v>17.605746811137017</v>
      </c>
      <c r="J166" s="49"/>
      <c r="K166" s="48">
        <v>15.813126900359975</v>
      </c>
      <c r="L166" s="49"/>
      <c r="M166" s="48">
        <v>19.796529067276104</v>
      </c>
      <c r="N166" s="49"/>
      <c r="O166" s="48">
        <v>9.6502736123942867</v>
      </c>
      <c r="P166" s="49"/>
      <c r="Q166" s="48">
        <v>9.4462281015373613</v>
      </c>
      <c r="R166" s="49"/>
      <c r="S166" s="48">
        <v>12.223634053367217</v>
      </c>
      <c r="T166" s="49"/>
      <c r="U166" s="48">
        <v>13.426371511068336</v>
      </c>
      <c r="V166" s="49"/>
      <c r="W166" s="48">
        <v>13.977804171924875</v>
      </c>
      <c r="X166" s="49"/>
      <c r="Y166" s="48">
        <v>16.067997921460915</v>
      </c>
      <c r="Z166" s="49"/>
    </row>
    <row r="167" spans="1:26" x14ac:dyDescent="0.25">
      <c r="A167" s="51" t="s">
        <v>122</v>
      </c>
      <c r="B167" s="46" t="s">
        <v>122</v>
      </c>
      <c r="C167" s="44">
        <v>14.925721561969439</v>
      </c>
      <c r="D167" s="45"/>
      <c r="E167" s="44">
        <v>15.805063291139241</v>
      </c>
      <c r="F167" s="45"/>
      <c r="G167" s="44">
        <v>14.821645021645022</v>
      </c>
      <c r="H167" s="45"/>
      <c r="I167" s="44">
        <v>14.697211155378486</v>
      </c>
      <c r="J167" s="45"/>
      <c r="K167" s="44">
        <v>20.865573770491803</v>
      </c>
      <c r="L167" s="45"/>
      <c r="M167" s="44">
        <v>20.624686192468619</v>
      </c>
      <c r="N167" s="45"/>
      <c r="O167" s="44">
        <v>26.608477842003854</v>
      </c>
      <c r="P167" s="45"/>
      <c r="Q167" s="44">
        <v>20.92390438247012</v>
      </c>
      <c r="R167" s="45"/>
      <c r="S167" s="44">
        <v>19.343129770992366</v>
      </c>
      <c r="T167" s="45"/>
      <c r="U167" s="44">
        <v>22.605494505494505</v>
      </c>
      <c r="V167" s="45"/>
      <c r="W167" s="44">
        <v>23.001858736059479</v>
      </c>
      <c r="X167" s="45"/>
      <c r="Y167" s="44">
        <v>13.424452554744526</v>
      </c>
      <c r="Z167" s="45"/>
    </row>
    <row r="168" spans="1:26" x14ac:dyDescent="0.25">
      <c r="A168" s="51" t="s">
        <v>123</v>
      </c>
      <c r="B168" s="43" t="s">
        <v>123</v>
      </c>
      <c r="C168" s="44" t="s">
        <v>153</v>
      </c>
      <c r="D168" s="45" t="s">
        <v>157</v>
      </c>
      <c r="E168" s="44" t="s">
        <v>153</v>
      </c>
      <c r="F168" s="45" t="s">
        <v>157</v>
      </c>
      <c r="G168" s="44" t="s">
        <v>153</v>
      </c>
      <c r="H168" s="45" t="s">
        <v>157</v>
      </c>
      <c r="I168" s="44" t="s">
        <v>153</v>
      </c>
      <c r="J168" s="45" t="s">
        <v>157</v>
      </c>
      <c r="K168" s="44" t="s">
        <v>153</v>
      </c>
      <c r="L168" s="45" t="s">
        <v>157</v>
      </c>
      <c r="M168" s="44" t="s">
        <v>153</v>
      </c>
      <c r="N168" s="45" t="s">
        <v>157</v>
      </c>
      <c r="O168" s="44" t="s">
        <v>153</v>
      </c>
      <c r="P168" s="45" t="s">
        <v>157</v>
      </c>
      <c r="Q168" s="44" t="s">
        <v>153</v>
      </c>
      <c r="R168" s="45" t="s">
        <v>157</v>
      </c>
      <c r="S168" s="44" t="s">
        <v>153</v>
      </c>
      <c r="T168" s="45" t="s">
        <v>157</v>
      </c>
      <c r="U168" s="44">
        <v>0.63627864864168537</v>
      </c>
      <c r="V168" s="45"/>
      <c r="W168" s="44">
        <v>0.61356497666412313</v>
      </c>
      <c r="X168" s="45"/>
      <c r="Y168" s="44">
        <v>0.63548048849748151</v>
      </c>
      <c r="Z168" s="45"/>
    </row>
    <row r="169" spans="1:26" x14ac:dyDescent="0.25">
      <c r="A169" s="51" t="s">
        <v>124</v>
      </c>
      <c r="B169" s="43" t="s">
        <v>124</v>
      </c>
      <c r="C169" s="44">
        <v>1.6081081081081081</v>
      </c>
      <c r="D169" s="45"/>
      <c r="E169" s="44">
        <v>3.3043478260869565</v>
      </c>
      <c r="F169" s="45"/>
      <c r="G169" s="44">
        <v>7.7161290322580642</v>
      </c>
      <c r="H169" s="45"/>
      <c r="I169" s="44">
        <v>3.8186813186813189</v>
      </c>
      <c r="J169" s="45"/>
      <c r="K169" s="44">
        <v>7.8296703296703303</v>
      </c>
      <c r="L169" s="45"/>
      <c r="M169" s="44">
        <v>10.3</v>
      </c>
      <c r="N169" s="45"/>
      <c r="O169" s="44">
        <v>79.943502824858754</v>
      </c>
      <c r="P169" s="45"/>
      <c r="Q169" s="44">
        <v>10.410447761194028</v>
      </c>
      <c r="R169" s="45"/>
      <c r="S169" s="44">
        <v>11.775223499361431</v>
      </c>
      <c r="T169" s="45"/>
      <c r="U169" s="44">
        <v>17.25</v>
      </c>
      <c r="V169" s="45"/>
      <c r="W169" s="44">
        <v>6.6666666666666661</v>
      </c>
      <c r="X169" s="45"/>
      <c r="Y169" s="44">
        <v>8.6177884615384617</v>
      </c>
      <c r="Z169" s="45"/>
    </row>
    <row r="170" spans="1:26" x14ac:dyDescent="0.25">
      <c r="A170" s="51" t="s">
        <v>125</v>
      </c>
      <c r="B170" s="43" t="s">
        <v>125</v>
      </c>
      <c r="C170" s="44">
        <v>12.082018927444794</v>
      </c>
      <c r="D170" s="45"/>
      <c r="E170" s="44">
        <v>12.045526398988303</v>
      </c>
      <c r="F170" s="45"/>
      <c r="G170" s="44">
        <v>12.091708542713567</v>
      </c>
      <c r="H170" s="45"/>
      <c r="I170" s="44">
        <v>10.976368159203981</v>
      </c>
      <c r="J170" s="45"/>
      <c r="K170" s="44">
        <v>10.022130888397092</v>
      </c>
      <c r="L170" s="45"/>
      <c r="M170" s="44">
        <v>10.009563277016257</v>
      </c>
      <c r="N170" s="45"/>
      <c r="O170" s="44">
        <v>10.830908503071452</v>
      </c>
      <c r="P170" s="45"/>
      <c r="Q170" s="44">
        <v>2.6307242611237416</v>
      </c>
      <c r="R170" s="45"/>
      <c r="S170" s="44">
        <v>7.2567260940032412</v>
      </c>
      <c r="T170" s="45"/>
      <c r="U170" s="44">
        <v>7.8718199608610568</v>
      </c>
      <c r="V170" s="45"/>
      <c r="W170" s="44">
        <v>7.917076690940104</v>
      </c>
      <c r="X170" s="45"/>
      <c r="Y170" s="44">
        <v>8.9100692279930449</v>
      </c>
      <c r="Z170" s="45"/>
    </row>
    <row r="171" spans="1:26" x14ac:dyDescent="0.25">
      <c r="A171" s="51" t="s">
        <v>126</v>
      </c>
      <c r="B171" s="58" t="s">
        <v>126</v>
      </c>
      <c r="C171" s="57">
        <v>10.18403334402052</v>
      </c>
      <c r="D171" s="56"/>
      <c r="E171" s="57">
        <v>10.11887932142398</v>
      </c>
      <c r="F171" s="56"/>
      <c r="G171" s="57">
        <v>10.540818954416688</v>
      </c>
      <c r="H171" s="56"/>
      <c r="I171" s="57">
        <v>10.211612903225806</v>
      </c>
      <c r="J171" s="56"/>
      <c r="K171" s="57">
        <v>10.960046547711405</v>
      </c>
      <c r="L171" s="56"/>
      <c r="M171" s="57">
        <v>10.924522189828313</v>
      </c>
      <c r="N171" s="56"/>
      <c r="O171" s="57">
        <v>10.173958198104636</v>
      </c>
      <c r="P171" s="56"/>
      <c r="Q171" s="57">
        <v>7.6013008130081303</v>
      </c>
      <c r="R171" s="56"/>
      <c r="S171" s="57">
        <v>10.433337677570703</v>
      </c>
      <c r="T171" s="56"/>
      <c r="U171" s="57">
        <v>11.55327761817707</v>
      </c>
      <c r="V171" s="56"/>
      <c r="W171" s="57">
        <v>10.574344214038071</v>
      </c>
      <c r="X171" s="56"/>
      <c r="Y171" s="57">
        <v>9.0876319066657931</v>
      </c>
      <c r="Z171" s="56"/>
    </row>
    <row r="172" spans="1:26" x14ac:dyDescent="0.25">
      <c r="A172" s="51" t="s">
        <v>127</v>
      </c>
      <c r="B172" s="47" t="s">
        <v>127</v>
      </c>
      <c r="C172" s="48">
        <v>6.6509193982120793</v>
      </c>
      <c r="D172" s="49"/>
      <c r="E172" s="48">
        <v>7.3495982045898787</v>
      </c>
      <c r="F172" s="49"/>
      <c r="G172" s="48">
        <v>8.0927723840345198</v>
      </c>
      <c r="H172" s="49"/>
      <c r="I172" s="48">
        <v>8.8152299681805033</v>
      </c>
      <c r="J172" s="49"/>
      <c r="K172" s="48">
        <v>7.9007710600273837</v>
      </c>
      <c r="L172" s="49"/>
      <c r="M172" s="48">
        <v>7.8450744765057205</v>
      </c>
      <c r="N172" s="49"/>
      <c r="O172" s="48">
        <v>9.4402791768599794</v>
      </c>
      <c r="P172" s="49"/>
      <c r="Q172" s="48">
        <v>6.2142651711245325</v>
      </c>
      <c r="R172" s="49"/>
      <c r="S172" s="48">
        <v>2.5201322979580096</v>
      </c>
      <c r="T172" s="49"/>
      <c r="U172" s="48">
        <v>6.7948257276320518</v>
      </c>
      <c r="V172" s="49"/>
      <c r="W172" s="48">
        <v>2.0727677609367143</v>
      </c>
      <c r="X172" s="49"/>
      <c r="Y172" s="48">
        <v>2.689174628259464</v>
      </c>
      <c r="Z172" s="49"/>
    </row>
    <row r="173" spans="1:26" x14ac:dyDescent="0.25">
      <c r="A173" s="51" t="s">
        <v>128</v>
      </c>
      <c r="B173" s="47" t="s">
        <v>128</v>
      </c>
      <c r="C173" s="48">
        <v>0</v>
      </c>
      <c r="D173" s="49"/>
      <c r="E173" s="48">
        <v>0</v>
      </c>
      <c r="F173" s="49"/>
      <c r="G173" s="48">
        <v>0</v>
      </c>
      <c r="H173" s="49"/>
      <c r="I173" s="48">
        <v>0</v>
      </c>
      <c r="J173" s="49"/>
      <c r="K173" s="48">
        <v>0</v>
      </c>
      <c r="L173" s="49"/>
      <c r="M173" s="48">
        <v>0</v>
      </c>
      <c r="N173" s="49"/>
      <c r="O173" s="48">
        <v>0</v>
      </c>
      <c r="P173" s="49"/>
      <c r="Q173" s="48">
        <v>0</v>
      </c>
      <c r="R173" s="49"/>
      <c r="S173" s="48">
        <v>0</v>
      </c>
      <c r="T173" s="49"/>
      <c r="U173" s="48">
        <v>0</v>
      </c>
      <c r="V173" s="49"/>
      <c r="W173" s="48">
        <v>0</v>
      </c>
      <c r="X173" s="49"/>
      <c r="Y173" s="48">
        <v>0</v>
      </c>
      <c r="Z173" s="49"/>
    </row>
    <row r="174" spans="1:26" x14ac:dyDescent="0.25">
      <c r="A174" s="51" t="s">
        <v>129</v>
      </c>
      <c r="B174" s="47" t="s">
        <v>129</v>
      </c>
      <c r="C174" s="48">
        <v>20.729849154350145</v>
      </c>
      <c r="D174" s="49"/>
      <c r="E174" s="48">
        <v>28.739439500869388</v>
      </c>
      <c r="F174" s="49"/>
      <c r="G174" s="48">
        <v>23.983584760930707</v>
      </c>
      <c r="H174" s="49"/>
      <c r="I174" s="48">
        <v>16.422386537480879</v>
      </c>
      <c r="J174" s="49"/>
      <c r="K174" s="48">
        <v>20.75</v>
      </c>
      <c r="L174" s="49"/>
      <c r="M174" s="48">
        <v>17.60191919191919</v>
      </c>
      <c r="N174" s="49"/>
      <c r="O174" s="48">
        <v>18.478403990024937</v>
      </c>
      <c r="P174" s="49"/>
      <c r="Q174" s="48">
        <v>12.270798409885531</v>
      </c>
      <c r="R174" s="49"/>
      <c r="S174" s="48">
        <v>23.196248812915481</v>
      </c>
      <c r="T174" s="49"/>
      <c r="U174" s="48">
        <v>21.800664767331433</v>
      </c>
      <c r="V174" s="49"/>
      <c r="W174" s="48">
        <v>22.886322049405308</v>
      </c>
      <c r="X174" s="49"/>
      <c r="Y174" s="48">
        <v>27.238398914518317</v>
      </c>
      <c r="Z174" s="49"/>
    </row>
    <row r="175" spans="1:26" x14ac:dyDescent="0.25">
      <c r="A175" s="51" t="s">
        <v>170</v>
      </c>
      <c r="B175" s="47" t="s">
        <v>170</v>
      </c>
      <c r="C175" s="48">
        <v>0</v>
      </c>
      <c r="D175" s="49">
        <v>1</v>
      </c>
      <c r="E175" s="48">
        <v>0</v>
      </c>
      <c r="F175" s="49">
        <v>1</v>
      </c>
      <c r="G175" s="48">
        <v>2.7496038034865293</v>
      </c>
      <c r="H175" s="49"/>
      <c r="I175" s="48">
        <v>4.4071661237785014</v>
      </c>
      <c r="J175" s="49"/>
      <c r="K175" s="48">
        <v>3.6380718954248366</v>
      </c>
      <c r="L175" s="49"/>
      <c r="M175" s="48">
        <v>5.0018587360594795</v>
      </c>
      <c r="N175" s="49"/>
      <c r="O175" s="48">
        <v>4.0395108184383819</v>
      </c>
      <c r="P175" s="49"/>
      <c r="Q175" s="48">
        <v>3.3385982230997038</v>
      </c>
      <c r="R175" s="49"/>
      <c r="S175" s="48">
        <v>4.0294906166219837</v>
      </c>
      <c r="T175" s="49"/>
      <c r="U175" s="48">
        <v>4.0017889087656533</v>
      </c>
      <c r="V175" s="49"/>
      <c r="W175" s="48">
        <v>3.1507498026835044</v>
      </c>
      <c r="X175" s="49"/>
      <c r="Y175" s="48">
        <v>4.6404761904761909</v>
      </c>
      <c r="Z175" s="49"/>
    </row>
    <row r="176" spans="1:26" x14ac:dyDescent="0.25">
      <c r="A176" s="51" t="s">
        <v>130</v>
      </c>
      <c r="B176" s="47" t="s">
        <v>130</v>
      </c>
      <c r="C176" s="48">
        <v>1.0542082738944365</v>
      </c>
      <c r="D176" s="49"/>
      <c r="E176" s="48">
        <v>1.6425287356321838</v>
      </c>
      <c r="F176" s="49"/>
      <c r="G176" s="48">
        <v>0.52706222865412444</v>
      </c>
      <c r="H176" s="49"/>
      <c r="I176" s="48">
        <v>2.0695384615384613</v>
      </c>
      <c r="J176" s="49"/>
      <c r="K176" s="48">
        <v>1.1027439024390244</v>
      </c>
      <c r="L176" s="49"/>
      <c r="M176" s="48">
        <v>1.290414878397711</v>
      </c>
      <c r="N176" s="49"/>
      <c r="O176" s="48">
        <v>0</v>
      </c>
      <c r="P176" s="49">
        <v>1</v>
      </c>
      <c r="Q176" s="48">
        <v>1.4793342579750346</v>
      </c>
      <c r="R176" s="49"/>
      <c r="S176" s="48">
        <v>0.82837653478854023</v>
      </c>
      <c r="T176" s="49"/>
      <c r="U176" s="48">
        <v>0.66275579809004093</v>
      </c>
      <c r="V176" s="49"/>
      <c r="W176" s="48">
        <v>1.4197402597402597</v>
      </c>
      <c r="X176" s="49"/>
      <c r="Y176" s="48">
        <v>2.2350785340314134</v>
      </c>
      <c r="Z176" s="49"/>
    </row>
    <row r="177" spans="1:26" x14ac:dyDescent="0.25">
      <c r="A177" s="51" t="s">
        <v>131</v>
      </c>
      <c r="B177" s="43" t="s">
        <v>131</v>
      </c>
      <c r="C177" s="44">
        <v>2.5333333333333332</v>
      </c>
      <c r="D177" s="45"/>
      <c r="E177" s="44">
        <v>24.966666666666665</v>
      </c>
      <c r="F177" s="45"/>
      <c r="G177" s="44">
        <v>20.966666666666665</v>
      </c>
      <c r="H177" s="45"/>
      <c r="I177" s="44">
        <v>27.6</v>
      </c>
      <c r="J177" s="45"/>
      <c r="K177" s="44">
        <v>14.333333333333334</v>
      </c>
      <c r="L177" s="45"/>
      <c r="M177" s="44">
        <v>2.096774193548387</v>
      </c>
      <c r="N177" s="45"/>
      <c r="O177" s="44">
        <v>1.0333333333333334</v>
      </c>
      <c r="P177" s="45"/>
      <c r="Q177" s="44">
        <v>0.77419354838709675</v>
      </c>
      <c r="R177" s="45"/>
      <c r="S177" s="44">
        <v>6.4516129032258063E-2</v>
      </c>
      <c r="T177" s="45"/>
      <c r="U177" s="44">
        <v>3.2258064516129031E-2</v>
      </c>
      <c r="V177" s="45"/>
      <c r="W177" s="44">
        <v>3.2258064516129031E-2</v>
      </c>
      <c r="X177" s="45"/>
      <c r="Y177" s="44">
        <v>0</v>
      </c>
      <c r="Z177" s="45"/>
    </row>
    <row r="178" spans="1:26" x14ac:dyDescent="0.25">
      <c r="A178" s="51" t="s">
        <v>132</v>
      </c>
      <c r="B178" s="43" t="s">
        <v>132</v>
      </c>
      <c r="C178" s="44">
        <v>8.85</v>
      </c>
      <c r="D178" s="45"/>
      <c r="E178" s="44">
        <v>4.0666666666666664</v>
      </c>
      <c r="F178" s="45"/>
      <c r="G178" s="44">
        <v>4.836363636363636</v>
      </c>
      <c r="H178" s="45"/>
      <c r="I178" s="44">
        <v>13.333333333333334</v>
      </c>
      <c r="J178" s="45"/>
      <c r="K178" s="44">
        <v>116.4074074074074</v>
      </c>
      <c r="L178" s="45"/>
      <c r="M178" s="44">
        <v>7.333333333333333</v>
      </c>
      <c r="N178" s="45"/>
      <c r="O178" s="44">
        <v>6.4814814814814818</v>
      </c>
      <c r="P178" s="45"/>
      <c r="Q178" s="44">
        <v>10.574074074074074</v>
      </c>
      <c r="R178" s="45"/>
      <c r="S178" s="44">
        <v>6.7222222222222223</v>
      </c>
      <c r="T178" s="45"/>
      <c r="U178" s="44">
        <v>12.24074074074074</v>
      </c>
      <c r="V178" s="45"/>
      <c r="W178" s="44">
        <v>10.962962962962964</v>
      </c>
      <c r="X178" s="45"/>
      <c r="Y178" s="44">
        <v>9.3888888888888893</v>
      </c>
      <c r="Z178" s="45"/>
    </row>
    <row r="179" spans="1:26" ht="15" customHeight="1" x14ac:dyDescent="0.25">
      <c r="A179" s="51" t="s">
        <v>133</v>
      </c>
      <c r="B179" s="43" t="s">
        <v>133</v>
      </c>
      <c r="C179" s="44">
        <v>2.5396906688517875</v>
      </c>
      <c r="D179" s="45"/>
      <c r="E179" s="44">
        <v>4.0087898609975472</v>
      </c>
      <c r="F179" s="45"/>
      <c r="G179" s="44">
        <v>4.776805696846389</v>
      </c>
      <c r="H179" s="45"/>
      <c r="I179" s="44">
        <v>10.882939739413681</v>
      </c>
      <c r="J179" s="45"/>
      <c r="K179" s="44">
        <v>3.1608199061798898</v>
      </c>
      <c r="L179" s="45"/>
      <c r="M179" s="44">
        <v>3.5561448240693525</v>
      </c>
      <c r="N179" s="45"/>
      <c r="O179" s="44">
        <v>3.9163040178119624</v>
      </c>
      <c r="P179" s="45"/>
      <c r="Q179" s="44">
        <v>4.2179997956890389</v>
      </c>
      <c r="R179" s="45"/>
      <c r="S179" s="44">
        <v>4.464335525004981</v>
      </c>
      <c r="T179" s="45"/>
      <c r="U179" s="44">
        <v>8.0674146147736305</v>
      </c>
      <c r="V179" s="45"/>
      <c r="W179" s="44">
        <v>6.4760129006248741</v>
      </c>
      <c r="X179" s="45"/>
      <c r="Y179" s="44">
        <v>3.2918636226491</v>
      </c>
      <c r="Z179" s="45"/>
    </row>
    <row r="180" spans="1:26" x14ac:dyDescent="0.25">
      <c r="A180" s="51" t="s">
        <v>134</v>
      </c>
      <c r="B180" s="46" t="s">
        <v>134</v>
      </c>
      <c r="C180" s="44">
        <v>11.511894358675599</v>
      </c>
      <c r="D180" s="45"/>
      <c r="E180" s="44">
        <v>13.432437752189745</v>
      </c>
      <c r="F180" s="45"/>
      <c r="G180" s="44">
        <v>14.320504731861199</v>
      </c>
      <c r="H180" s="45"/>
      <c r="I180" s="44">
        <v>14.593940276059481</v>
      </c>
      <c r="J180" s="45"/>
      <c r="K180" s="44">
        <v>14.948657792704912</v>
      </c>
      <c r="L180" s="45"/>
      <c r="M180" s="44">
        <v>13.10591064422225</v>
      </c>
      <c r="N180" s="45"/>
      <c r="O180" s="44">
        <v>8.4042482490670203</v>
      </c>
      <c r="P180" s="45"/>
      <c r="Q180" s="44">
        <v>16.274523913546297</v>
      </c>
      <c r="R180" s="45"/>
      <c r="S180" s="44">
        <v>15.525171742028094</v>
      </c>
      <c r="T180" s="45"/>
      <c r="U180" s="44">
        <v>15.70107459408581</v>
      </c>
      <c r="V180" s="45"/>
      <c r="W180" s="44">
        <v>17.406228031348451</v>
      </c>
      <c r="X180" s="45"/>
      <c r="Y180" s="44">
        <v>16.972047992088072</v>
      </c>
      <c r="Z180" s="45"/>
    </row>
    <row r="181" spans="1:26" x14ac:dyDescent="0.25">
      <c r="A181" s="51" t="s">
        <v>135</v>
      </c>
      <c r="B181" s="58" t="s">
        <v>135</v>
      </c>
      <c r="C181" s="57">
        <v>0.16593818295348112</v>
      </c>
      <c r="D181" s="56"/>
      <c r="E181" s="57">
        <v>0.22696766320927395</v>
      </c>
      <c r="F181" s="56"/>
      <c r="G181" s="57">
        <v>0.24868044035590409</v>
      </c>
      <c r="H181" s="56"/>
      <c r="I181" s="57">
        <v>0.1521640778163173</v>
      </c>
      <c r="J181" s="56"/>
      <c r="K181" s="57">
        <v>0.16133405136394868</v>
      </c>
      <c r="L181" s="56"/>
      <c r="M181" s="57">
        <v>0.15889047462216854</v>
      </c>
      <c r="N181" s="56"/>
      <c r="O181" s="57">
        <v>0.39477514059327667</v>
      </c>
      <c r="P181" s="56"/>
      <c r="Q181" s="57">
        <v>0.29415515409139215</v>
      </c>
      <c r="R181" s="56"/>
      <c r="S181" s="57">
        <v>0.19705573080967403</v>
      </c>
      <c r="T181" s="56"/>
      <c r="U181" s="57">
        <v>0.17946583420048562</v>
      </c>
      <c r="V181" s="56"/>
      <c r="W181" s="57">
        <v>0.19889388178361561</v>
      </c>
      <c r="X181" s="56"/>
      <c r="Y181" s="57">
        <v>0.26319805757891085</v>
      </c>
      <c r="Z181" s="56"/>
    </row>
    <row r="182" spans="1:26" x14ac:dyDescent="0.25">
      <c r="A182" s="51" t="s">
        <v>136</v>
      </c>
      <c r="B182" s="47" t="s">
        <v>136</v>
      </c>
      <c r="C182" s="48">
        <v>0.80029471446516576</v>
      </c>
      <c r="D182" s="49"/>
      <c r="E182" s="48">
        <v>1.8773546125015113</v>
      </c>
      <c r="F182" s="49"/>
      <c r="G182" s="48">
        <v>2.0719398365333461</v>
      </c>
      <c r="H182" s="49"/>
      <c r="I182" s="48">
        <v>2.4602944024791786</v>
      </c>
      <c r="J182" s="49"/>
      <c r="K182" s="48">
        <v>3.1210638504020927</v>
      </c>
      <c r="L182" s="49"/>
      <c r="M182" s="48">
        <v>4.0907769107740029</v>
      </c>
      <c r="N182" s="49"/>
      <c r="O182" s="48">
        <v>4.2015402499273469</v>
      </c>
      <c r="P182" s="49"/>
      <c r="Q182" s="48">
        <v>3.2374745614885163</v>
      </c>
      <c r="R182" s="49"/>
      <c r="S182" s="48">
        <v>3.8146703176872561</v>
      </c>
      <c r="T182" s="49"/>
      <c r="U182" s="48">
        <v>4.7280831375208932</v>
      </c>
      <c r="V182" s="49"/>
      <c r="W182" s="48">
        <v>5.3388866019323435</v>
      </c>
      <c r="X182" s="49"/>
      <c r="Y182" s="48">
        <v>5.7133858267716535</v>
      </c>
      <c r="Z182" s="49"/>
    </row>
    <row r="183" spans="1:26" x14ac:dyDescent="0.25">
      <c r="A183" s="51" t="s">
        <v>137</v>
      </c>
      <c r="B183" s="47" t="s">
        <v>137</v>
      </c>
      <c r="C183" s="48">
        <v>6.1295971978984234</v>
      </c>
      <c r="D183" s="49"/>
      <c r="E183" s="48">
        <v>3.6851520572450807</v>
      </c>
      <c r="F183" s="49"/>
      <c r="G183" s="48">
        <v>1.2397137745974955</v>
      </c>
      <c r="H183" s="49"/>
      <c r="I183" s="48">
        <v>7.5088967971530245</v>
      </c>
      <c r="J183" s="49"/>
      <c r="K183" s="48">
        <v>4.5437821927888153</v>
      </c>
      <c r="L183" s="49"/>
      <c r="M183" s="48">
        <v>1.1346726190476191</v>
      </c>
      <c r="N183" s="49"/>
      <c r="O183" s="48">
        <v>1.1200881380829966</v>
      </c>
      <c r="P183" s="49"/>
      <c r="Q183" s="48">
        <v>0.76355306693815228</v>
      </c>
      <c r="R183" s="49"/>
      <c r="S183" s="48">
        <v>0.75509690410269314</v>
      </c>
      <c r="T183" s="49"/>
      <c r="U183" s="48">
        <v>1.5247776365946633</v>
      </c>
      <c r="V183" s="49"/>
      <c r="W183" s="48">
        <v>0</v>
      </c>
      <c r="X183" s="49">
        <v>1</v>
      </c>
      <c r="Y183" s="48">
        <v>0</v>
      </c>
      <c r="Z183" s="49">
        <v>1</v>
      </c>
    </row>
    <row r="184" spans="1:26" x14ac:dyDescent="0.25">
      <c r="A184" s="51" t="s">
        <v>171</v>
      </c>
      <c r="B184" s="47" t="s">
        <v>171</v>
      </c>
      <c r="C184" s="48">
        <v>16.066211121583411</v>
      </c>
      <c r="D184" s="49"/>
      <c r="E184" s="48">
        <v>16.395376267987732</v>
      </c>
      <c r="F184" s="49"/>
      <c r="G184" s="48">
        <v>15.189724942818604</v>
      </c>
      <c r="H184" s="49"/>
      <c r="I184" s="48">
        <v>13.859400802075962</v>
      </c>
      <c r="J184" s="49"/>
      <c r="K184" s="48">
        <v>12.55746159883395</v>
      </c>
      <c r="L184" s="49"/>
      <c r="M184" s="48">
        <v>12.183373944579815</v>
      </c>
      <c r="N184" s="49"/>
      <c r="O184" s="48">
        <v>7.294729699163085</v>
      </c>
      <c r="P184" s="49"/>
      <c r="Q184" s="48">
        <v>10.620490620490621</v>
      </c>
      <c r="R184" s="49"/>
      <c r="S184" s="48">
        <v>11.14723641430562</v>
      </c>
      <c r="T184" s="49"/>
      <c r="U184" s="48">
        <v>10.9531577720811</v>
      </c>
      <c r="V184" s="49"/>
      <c r="W184" s="48">
        <v>11.290885810732162</v>
      </c>
      <c r="X184" s="49"/>
      <c r="Y184" s="48">
        <v>11.652038816941252</v>
      </c>
      <c r="Z184" s="49"/>
    </row>
    <row r="185" spans="1:26" x14ac:dyDescent="0.25">
      <c r="A185" s="51" t="s">
        <v>172</v>
      </c>
      <c r="B185" s="47" t="s">
        <v>172</v>
      </c>
      <c r="C185" s="48">
        <v>0.15441520467836256</v>
      </c>
      <c r="D185" s="49"/>
      <c r="E185" s="48">
        <v>0.18646046104464548</v>
      </c>
      <c r="F185" s="49"/>
      <c r="G185" s="48">
        <v>0.27659271899886234</v>
      </c>
      <c r="H185" s="49"/>
      <c r="I185" s="48">
        <v>0.47582013574660631</v>
      </c>
      <c r="J185" s="49"/>
      <c r="K185" s="48">
        <v>0.32669683257918553</v>
      </c>
      <c r="L185" s="49"/>
      <c r="M185" s="48">
        <v>0.25223001402524542</v>
      </c>
      <c r="N185" s="49"/>
      <c r="O185" s="48">
        <v>0.25055173309100348</v>
      </c>
      <c r="P185" s="49"/>
      <c r="Q185" s="48">
        <v>0.40083109919571047</v>
      </c>
      <c r="R185" s="49"/>
      <c r="S185" s="48">
        <v>0.73028037383177569</v>
      </c>
      <c r="T185" s="49"/>
      <c r="U185" s="48">
        <v>0.75569190600522196</v>
      </c>
      <c r="V185" s="49"/>
      <c r="W185" s="48">
        <v>1.011889168765743</v>
      </c>
      <c r="X185" s="49"/>
      <c r="Y185" s="48">
        <v>0.37939470365699873</v>
      </c>
      <c r="Z185" s="49"/>
    </row>
    <row r="186" spans="1:26" x14ac:dyDescent="0.25">
      <c r="A186" s="51" t="s">
        <v>173</v>
      </c>
      <c r="B186" s="47" t="s">
        <v>173</v>
      </c>
      <c r="C186" s="48">
        <v>9.7212538492824354</v>
      </c>
      <c r="D186" s="49"/>
      <c r="E186" s="48">
        <v>10.105695476233617</v>
      </c>
      <c r="F186" s="49"/>
      <c r="G186" s="48">
        <v>10.388777243445656</v>
      </c>
      <c r="H186" s="49"/>
      <c r="I186" s="48">
        <v>10.007188234608435</v>
      </c>
      <c r="J186" s="49"/>
      <c r="K186" s="48">
        <v>10.052422346405848</v>
      </c>
      <c r="L186" s="49"/>
      <c r="M186" s="48">
        <v>9.6173595932350526</v>
      </c>
      <c r="N186" s="49"/>
      <c r="O186" s="48">
        <v>8.3486808773794952</v>
      </c>
      <c r="P186" s="49"/>
      <c r="Q186" s="48">
        <v>7.8508037477738721</v>
      </c>
      <c r="R186" s="49"/>
      <c r="S186" s="48">
        <v>8.2319033401872836</v>
      </c>
      <c r="T186" s="49"/>
      <c r="U186" s="48">
        <v>8.425136277943496</v>
      </c>
      <c r="V186" s="49"/>
      <c r="W186" s="48">
        <v>8.4705381490140237</v>
      </c>
      <c r="X186" s="49"/>
      <c r="Y186" s="48">
        <v>8.8962822830674071</v>
      </c>
      <c r="Z186" s="49"/>
    </row>
    <row r="187" spans="1:26" x14ac:dyDescent="0.25">
      <c r="A187" s="51" t="s">
        <v>138</v>
      </c>
      <c r="B187" s="43" t="s">
        <v>138</v>
      </c>
      <c r="C187" s="44">
        <v>3.8785766936942974</v>
      </c>
      <c r="D187" s="45"/>
      <c r="E187" s="44">
        <v>5.5823675219401085</v>
      </c>
      <c r="F187" s="45"/>
      <c r="G187" s="44">
        <v>6.4814889743071014</v>
      </c>
      <c r="H187" s="45"/>
      <c r="I187" s="44">
        <v>8.0377562028047471</v>
      </c>
      <c r="J187" s="45"/>
      <c r="K187" s="44">
        <v>7.4250425314732906</v>
      </c>
      <c r="L187" s="45"/>
      <c r="M187" s="44">
        <v>7.7907216494845359</v>
      </c>
      <c r="N187" s="45"/>
      <c r="O187" s="44">
        <v>6.350892735450457</v>
      </c>
      <c r="P187" s="45"/>
      <c r="Q187" s="44">
        <v>6.6150938301606592</v>
      </c>
      <c r="R187" s="45"/>
      <c r="S187" s="44">
        <v>7.8237372687590936</v>
      </c>
      <c r="T187" s="45"/>
      <c r="U187" s="44">
        <v>10.697370232686218</v>
      </c>
      <c r="V187" s="45"/>
      <c r="W187" s="44">
        <v>11.222979620520029</v>
      </c>
      <c r="X187" s="45"/>
      <c r="Y187" s="44">
        <v>11.787996936573139</v>
      </c>
      <c r="Z187" s="45"/>
    </row>
    <row r="188" spans="1:26" x14ac:dyDescent="0.25">
      <c r="A188" s="51" t="s">
        <v>174</v>
      </c>
      <c r="B188" s="43" t="s">
        <v>174</v>
      </c>
      <c r="C188" s="44">
        <v>0</v>
      </c>
      <c r="D188" s="45"/>
      <c r="E188" s="44">
        <v>0</v>
      </c>
      <c r="F188" s="45"/>
      <c r="G188" s="44">
        <v>0</v>
      </c>
      <c r="H188" s="45"/>
      <c r="I188" s="44">
        <v>0</v>
      </c>
      <c r="J188" s="45"/>
      <c r="K188" s="44">
        <v>5.4225878833208681</v>
      </c>
      <c r="L188" s="45"/>
      <c r="M188" s="44">
        <v>5.4404645934807041</v>
      </c>
      <c r="N188" s="45"/>
      <c r="O188" s="44">
        <v>5.4913288288288289</v>
      </c>
      <c r="P188" s="45"/>
      <c r="Q188" s="44">
        <v>7.0202479338842974</v>
      </c>
      <c r="R188" s="45"/>
      <c r="S188" s="44">
        <v>3.8593550806149231</v>
      </c>
      <c r="T188" s="45"/>
      <c r="U188" s="44">
        <v>3.6360495681562148</v>
      </c>
      <c r="V188" s="45"/>
      <c r="W188" s="44">
        <v>4.6868411214953269</v>
      </c>
      <c r="X188" s="45"/>
      <c r="Y188" s="44">
        <v>5.0940605155024281</v>
      </c>
      <c r="Z188" s="45"/>
    </row>
    <row r="189" spans="1:26" x14ac:dyDescent="0.25">
      <c r="A189" s="51" t="s">
        <v>152</v>
      </c>
      <c r="B189" s="43" t="s">
        <v>152</v>
      </c>
      <c r="C189" s="44">
        <v>2.0000464252553387</v>
      </c>
      <c r="D189" s="45"/>
      <c r="E189" s="44">
        <v>2.0881151346332403</v>
      </c>
      <c r="F189" s="45"/>
      <c r="G189" s="44">
        <v>3.6747568318666048</v>
      </c>
      <c r="H189" s="45"/>
      <c r="I189" s="44">
        <v>3.8687196110210698</v>
      </c>
      <c r="J189" s="45"/>
      <c r="K189" s="44">
        <v>1.7118997912317329</v>
      </c>
      <c r="L189" s="45"/>
      <c r="M189" s="44">
        <v>3.6300384990027368</v>
      </c>
      <c r="N189" s="45"/>
      <c r="O189" s="44">
        <v>3.8125</v>
      </c>
      <c r="P189" s="45"/>
      <c r="Q189" s="44">
        <v>2.8502325581395347</v>
      </c>
      <c r="R189" s="45"/>
      <c r="S189" s="44">
        <v>3.3851851851851853</v>
      </c>
      <c r="T189" s="45"/>
      <c r="U189" s="44">
        <v>3.3796296296296298</v>
      </c>
      <c r="V189" s="45"/>
      <c r="W189" s="44">
        <v>3.2407407407407409</v>
      </c>
      <c r="X189" s="45"/>
      <c r="Y189" s="44">
        <v>4.1820833333333329</v>
      </c>
      <c r="Z189" s="45"/>
    </row>
    <row r="190" spans="1:26" x14ac:dyDescent="0.25">
      <c r="A190" s="51" t="s">
        <v>139</v>
      </c>
      <c r="B190" s="43" t="s">
        <v>139</v>
      </c>
      <c r="C190" s="44">
        <v>54.10005288207298</v>
      </c>
      <c r="D190" s="45"/>
      <c r="E190" s="44">
        <v>61.996434937611411</v>
      </c>
      <c r="F190" s="45"/>
      <c r="G190" s="44">
        <v>63.405100249091426</v>
      </c>
      <c r="H190" s="45"/>
      <c r="I190" s="44">
        <v>54.995872330690958</v>
      </c>
      <c r="J190" s="45"/>
      <c r="K190" s="44">
        <v>58.3883707084739</v>
      </c>
      <c r="L190" s="45"/>
      <c r="M190" s="44">
        <v>63.230874724226339</v>
      </c>
      <c r="N190" s="45"/>
      <c r="O190" s="44">
        <v>45.709026638543868</v>
      </c>
      <c r="P190" s="45"/>
      <c r="Q190" s="44">
        <v>67.066167897396042</v>
      </c>
      <c r="R190" s="45"/>
      <c r="S190" s="44">
        <v>45.542503203759075</v>
      </c>
      <c r="T190" s="45"/>
      <c r="U190" s="44">
        <v>40.123224593034571</v>
      </c>
      <c r="V190" s="45"/>
      <c r="W190" s="44">
        <v>44.373433583959901</v>
      </c>
      <c r="X190" s="45"/>
      <c r="Y190" s="44">
        <v>59.241932368926854</v>
      </c>
      <c r="Z190" s="45"/>
    </row>
    <row r="191" spans="1:26" x14ac:dyDescent="0.25">
      <c r="A191" s="51" t="s">
        <v>140</v>
      </c>
      <c r="B191" s="59" t="s">
        <v>140</v>
      </c>
      <c r="C191" s="60">
        <v>0</v>
      </c>
      <c r="D191" s="61"/>
      <c r="E191" s="60">
        <v>0</v>
      </c>
      <c r="F191" s="61"/>
      <c r="G191" s="60">
        <v>8.5324956488517217E-3</v>
      </c>
      <c r="H191" s="61"/>
      <c r="I191" s="60">
        <v>3.6942566849466479E-2</v>
      </c>
      <c r="J191" s="61"/>
      <c r="K191" s="60">
        <v>4.8673128200787232E-3</v>
      </c>
      <c r="L191" s="61"/>
      <c r="M191" s="60">
        <v>0</v>
      </c>
      <c r="N191" s="61"/>
      <c r="O191" s="60">
        <v>0</v>
      </c>
      <c r="P191" s="61"/>
      <c r="Q191" s="60">
        <v>0</v>
      </c>
      <c r="R191" s="61"/>
      <c r="S191" s="60">
        <v>0</v>
      </c>
      <c r="T191" s="61"/>
      <c r="U191" s="60">
        <v>0</v>
      </c>
      <c r="V191" s="61"/>
      <c r="W191" s="60">
        <v>0</v>
      </c>
      <c r="X191" s="61"/>
      <c r="Y191" s="60">
        <v>0</v>
      </c>
      <c r="Z191" s="60"/>
    </row>
    <row r="192" spans="1:26" x14ac:dyDescent="0.25">
      <c r="A192" s="51" t="s">
        <v>141</v>
      </c>
      <c r="B192" s="47" t="s">
        <v>141</v>
      </c>
      <c r="C192" s="48">
        <v>0.59559603820304208</v>
      </c>
      <c r="D192" s="50"/>
      <c r="E192" s="48">
        <v>0.63551442664455016</v>
      </c>
      <c r="F192" s="50"/>
      <c r="G192" s="48">
        <v>0.49849325239114295</v>
      </c>
      <c r="H192" s="50"/>
      <c r="I192" s="48">
        <v>0.21043845004832615</v>
      </c>
      <c r="J192" s="50"/>
      <c r="K192" s="48">
        <v>0.37109510586601874</v>
      </c>
      <c r="L192" s="50"/>
      <c r="M192" s="48">
        <v>0.50413331012878526</v>
      </c>
      <c r="N192" s="50"/>
      <c r="O192" s="48">
        <v>0.38502187378178193</v>
      </c>
      <c r="P192" s="50"/>
      <c r="Q192" s="48">
        <v>0.2639701517849572</v>
      </c>
      <c r="R192" s="50"/>
      <c r="S192" s="48">
        <v>0.35948967400580306</v>
      </c>
      <c r="T192" s="50"/>
      <c r="U192" s="48">
        <v>1.1344982230495855</v>
      </c>
      <c r="V192" s="50"/>
      <c r="W192" s="48">
        <v>1.064775969122336</v>
      </c>
      <c r="X192" s="50"/>
      <c r="Y192" s="48">
        <v>1.2357178968655207</v>
      </c>
      <c r="Z192" s="48"/>
    </row>
    <row r="193" spans="1:26" x14ac:dyDescent="0.25">
      <c r="A193" s="51" t="s">
        <v>142</v>
      </c>
      <c r="B193" s="47" t="s">
        <v>142</v>
      </c>
      <c r="C193" s="48">
        <v>3.1084033613445379</v>
      </c>
      <c r="D193" s="50"/>
      <c r="E193" s="48">
        <v>2.837252396166134</v>
      </c>
      <c r="F193" s="50"/>
      <c r="G193" s="48">
        <v>1.2753749999999999</v>
      </c>
      <c r="H193" s="50"/>
      <c r="I193" s="48">
        <v>1.2898136645962732</v>
      </c>
      <c r="J193" s="50"/>
      <c r="K193" s="48">
        <v>2.7792024539877302</v>
      </c>
      <c r="L193" s="50"/>
      <c r="M193" s="48">
        <v>1.8696913580246914</v>
      </c>
      <c r="N193" s="50"/>
      <c r="O193" s="48">
        <v>1.8605471124620061</v>
      </c>
      <c r="P193" s="50"/>
      <c r="Q193" s="48">
        <v>2.5132515337423311</v>
      </c>
      <c r="R193" s="50"/>
      <c r="S193" s="48">
        <v>2.9501234567901236</v>
      </c>
      <c r="T193" s="50"/>
      <c r="U193" s="48">
        <v>2.7445121951219513</v>
      </c>
      <c r="V193" s="50"/>
      <c r="W193" s="48">
        <v>2.547037037037037</v>
      </c>
      <c r="X193" s="50"/>
      <c r="Y193" s="48">
        <v>3.3420370370370369</v>
      </c>
      <c r="Z193" s="48"/>
    </row>
    <row r="194" spans="1:26" x14ac:dyDescent="0.25">
      <c r="B194" s="12"/>
      <c r="C194" s="13"/>
      <c r="D194" s="13"/>
      <c r="E194" s="13"/>
      <c r="F194" s="13"/>
      <c r="G194" s="13"/>
      <c r="H194" s="13"/>
      <c r="I194" s="13"/>
      <c r="J194" s="13"/>
      <c r="K194" s="13"/>
      <c r="L194" s="13"/>
      <c r="M194" s="13"/>
      <c r="N194" s="13"/>
      <c r="O194" s="9"/>
      <c r="P194" s="9"/>
      <c r="Q194" s="9"/>
      <c r="R194" s="9"/>
      <c r="S194" s="9"/>
      <c r="T194" s="9"/>
      <c r="U194" s="9"/>
      <c r="V194" s="9"/>
      <c r="W194" s="9"/>
      <c r="X194" s="9"/>
      <c r="Y194" s="9"/>
      <c r="Z194" s="9"/>
    </row>
    <row r="195" spans="1:26" x14ac:dyDescent="0.25">
      <c r="B195" s="10"/>
      <c r="C195" s="11"/>
      <c r="D195" s="11"/>
      <c r="E195" s="11"/>
      <c r="F195" s="11"/>
      <c r="G195" s="11"/>
      <c r="H195" s="11"/>
      <c r="I195" s="11"/>
      <c r="J195" s="11"/>
      <c r="K195" s="11"/>
      <c r="L195" s="11"/>
      <c r="O195" s="14"/>
      <c r="Q195" s="14"/>
      <c r="S195" s="14"/>
      <c r="U195" s="14"/>
      <c r="W195" s="14"/>
      <c r="Y195" s="14"/>
    </row>
    <row r="196" spans="1:26" x14ac:dyDescent="0.25">
      <c r="A196" s="15" t="s">
        <v>150</v>
      </c>
    </row>
    <row r="197" spans="1:26" ht="3" customHeight="1" x14ac:dyDescent="0.25"/>
    <row r="198" spans="1:26" x14ac:dyDescent="0.25">
      <c r="A198" s="72" t="s">
        <v>176</v>
      </c>
      <c r="B198" s="72"/>
      <c r="C198" s="72"/>
      <c r="D198" s="72"/>
      <c r="E198" s="72"/>
      <c r="F198" s="72"/>
      <c r="G198" s="72"/>
      <c r="H198" s="72"/>
      <c r="I198" s="72"/>
      <c r="J198" s="72"/>
      <c r="K198" s="72"/>
      <c r="L198" s="72"/>
      <c r="M198" s="72"/>
      <c r="N198" s="73"/>
      <c r="O198" s="73"/>
      <c r="P198" s="73"/>
    </row>
    <row r="199" spans="1:26" x14ac:dyDescent="0.25">
      <c r="A199" s="70" t="s">
        <v>178</v>
      </c>
      <c r="B199" s="71"/>
      <c r="C199" s="71"/>
      <c r="D199" s="71"/>
      <c r="E199" s="71"/>
      <c r="F199" s="71"/>
      <c r="G199" s="71"/>
      <c r="H199" s="71"/>
      <c r="I199" s="71"/>
      <c r="J199" s="71"/>
      <c r="K199" s="71"/>
      <c r="L199" s="71"/>
      <c r="M199" s="71"/>
      <c r="N199" s="71"/>
      <c r="O199" s="71"/>
      <c r="P199" s="71"/>
    </row>
    <row r="201" spans="1:26" x14ac:dyDescent="0.25">
      <c r="A201" s="68" t="s">
        <v>143</v>
      </c>
      <c r="B201" s="68"/>
      <c r="C201" s="68"/>
      <c r="D201" s="68"/>
      <c r="E201" s="68"/>
      <c r="F201" s="68"/>
      <c r="G201" s="68"/>
      <c r="H201" s="15"/>
    </row>
    <row r="202" spans="1:26" ht="3" customHeight="1" x14ac:dyDescent="0.25">
      <c r="A202" s="15"/>
      <c r="B202" s="15"/>
      <c r="C202" s="15"/>
      <c r="D202" s="15"/>
      <c r="E202" s="15"/>
      <c r="F202" s="15"/>
      <c r="G202" s="15"/>
      <c r="H202" s="15"/>
    </row>
    <row r="203" spans="1:26" x14ac:dyDescent="0.25">
      <c r="A203" s="62">
        <v>1</v>
      </c>
      <c r="B203" s="72" t="s">
        <v>154</v>
      </c>
      <c r="C203" s="72"/>
      <c r="D203" s="72"/>
      <c r="E203" s="72"/>
      <c r="F203" s="72"/>
      <c r="G203" s="72"/>
      <c r="H203" s="72"/>
      <c r="I203" s="72"/>
      <c r="J203" s="72"/>
      <c r="K203" s="72"/>
      <c r="L203" s="72"/>
      <c r="M203" s="72"/>
      <c r="N203" s="73"/>
      <c r="O203" s="73"/>
      <c r="P203" s="73"/>
    </row>
    <row r="204" spans="1:26" x14ac:dyDescent="0.25">
      <c r="A204" s="16"/>
      <c r="B204" s="39"/>
      <c r="C204" s="39"/>
      <c r="D204" s="39"/>
      <c r="E204" s="39"/>
      <c r="F204" s="39"/>
      <c r="G204" s="39"/>
      <c r="H204" s="39"/>
      <c r="I204" s="39"/>
      <c r="J204" s="39"/>
      <c r="K204" s="39"/>
      <c r="L204" s="39"/>
      <c r="M204" s="39"/>
    </row>
    <row r="205" spans="1:26" x14ac:dyDescent="0.25">
      <c r="A205" s="64" t="s">
        <v>144</v>
      </c>
      <c r="B205" s="64"/>
      <c r="C205" s="64"/>
      <c r="D205" s="64"/>
      <c r="E205" s="64"/>
      <c r="F205" s="64"/>
      <c r="G205" s="64"/>
      <c r="H205" s="17"/>
    </row>
    <row r="206" spans="1:26" ht="3" customHeight="1" x14ac:dyDescent="0.25">
      <c r="A206" s="17"/>
      <c r="B206" s="17"/>
      <c r="C206" s="17"/>
      <c r="D206" s="17"/>
      <c r="E206" s="17"/>
      <c r="F206" s="17"/>
      <c r="G206" s="17"/>
      <c r="H206" s="17"/>
    </row>
    <row r="207" spans="1:26" ht="24.75" customHeight="1" x14ac:dyDescent="0.25">
      <c r="A207" s="78" t="s">
        <v>183</v>
      </c>
      <c r="B207" s="78"/>
      <c r="C207" s="78"/>
      <c r="D207" s="78"/>
      <c r="E207" s="78"/>
      <c r="F207" s="78"/>
      <c r="G207" s="78"/>
      <c r="H207" s="78"/>
      <c r="I207" s="78"/>
      <c r="J207" s="78"/>
      <c r="K207" s="78"/>
      <c r="L207" s="78"/>
      <c r="M207" s="78"/>
      <c r="N207" s="78"/>
      <c r="O207" s="78"/>
      <c r="P207" s="78"/>
      <c r="R207" s="42"/>
      <c r="T207" s="42"/>
      <c r="V207" s="42"/>
      <c r="X207" s="42"/>
      <c r="Z207" s="42"/>
    </row>
    <row r="208" spans="1:26" ht="15.75" customHeight="1" x14ac:dyDescent="0.25">
      <c r="A208" s="78" t="s">
        <v>175</v>
      </c>
      <c r="B208" s="78"/>
      <c r="C208" s="78"/>
      <c r="D208" s="78"/>
      <c r="E208" s="78"/>
      <c r="F208" s="78"/>
      <c r="G208" s="78"/>
      <c r="H208" s="78"/>
      <c r="I208" s="78"/>
      <c r="J208" s="78"/>
      <c r="K208" s="78"/>
      <c r="L208" s="78"/>
      <c r="M208" s="78"/>
      <c r="N208" s="78"/>
      <c r="O208" s="78"/>
      <c r="P208" s="78"/>
      <c r="R208" s="42"/>
      <c r="T208" s="42"/>
      <c r="V208" s="42"/>
      <c r="X208" s="42"/>
      <c r="Z208" s="42"/>
    </row>
    <row r="209" spans="1:26" ht="15" customHeight="1" x14ac:dyDescent="0.25">
      <c r="A209" s="78" t="s">
        <v>145</v>
      </c>
      <c r="B209" s="78"/>
      <c r="C209" s="78"/>
      <c r="D209" s="78"/>
      <c r="E209" s="78"/>
      <c r="F209" s="78"/>
      <c r="G209" s="78"/>
      <c r="H209" s="78"/>
      <c r="I209" s="78"/>
      <c r="J209" s="78"/>
      <c r="K209" s="78"/>
      <c r="L209" s="78"/>
      <c r="M209" s="78"/>
      <c r="N209" s="78"/>
      <c r="O209" s="78"/>
      <c r="P209" s="78"/>
      <c r="R209" s="42"/>
      <c r="T209" s="42"/>
      <c r="V209" s="42"/>
      <c r="X209" s="42"/>
      <c r="Z209" s="42"/>
    </row>
    <row r="210" spans="1:26" ht="15" customHeight="1" x14ac:dyDescent="0.25">
      <c r="A210" s="78" t="s">
        <v>179</v>
      </c>
      <c r="B210" s="79"/>
      <c r="C210" s="79"/>
      <c r="D210" s="79"/>
      <c r="E210" s="79"/>
      <c r="F210" s="79"/>
      <c r="G210" s="79"/>
      <c r="H210" s="79"/>
      <c r="I210" s="79"/>
      <c r="J210" s="79"/>
      <c r="K210" s="79"/>
      <c r="L210" s="79"/>
      <c r="M210" s="79"/>
      <c r="N210" s="79"/>
      <c r="O210" s="79"/>
      <c r="P210" s="79"/>
      <c r="R210" s="42"/>
      <c r="T210" s="42"/>
      <c r="V210" s="42"/>
      <c r="X210" s="42"/>
      <c r="Z210" s="42"/>
    </row>
    <row r="212" spans="1:26" s="41" customFormat="1" x14ac:dyDescent="0.25">
      <c r="A212" s="76" t="s">
        <v>156</v>
      </c>
      <c r="B212" s="76"/>
      <c r="C212" s="76"/>
      <c r="D212" s="76"/>
      <c r="E212" s="76"/>
      <c r="F212" s="76"/>
      <c r="G212" s="76"/>
      <c r="H212" s="40"/>
    </row>
    <row r="213" spans="1:26" s="41" customFormat="1" ht="12.75" customHeight="1" x14ac:dyDescent="0.25">
      <c r="A213" s="77" t="s">
        <v>184</v>
      </c>
      <c r="B213" s="77"/>
      <c r="C213" s="77"/>
      <c r="D213" s="77"/>
      <c r="E213" s="77"/>
      <c r="F213" s="77"/>
      <c r="G213" s="77"/>
      <c r="H213" s="77"/>
      <c r="I213" s="77"/>
      <c r="J213" s="77"/>
      <c r="K213" s="77"/>
      <c r="L213" s="77"/>
      <c r="M213" s="77"/>
      <c r="N213" s="77"/>
      <c r="O213" s="77"/>
      <c r="P213" s="77"/>
      <c r="R213" s="42"/>
      <c r="T213" s="42"/>
      <c r="V213" s="42"/>
      <c r="X213" s="42"/>
      <c r="Z213" s="42"/>
    </row>
    <row r="214" spans="1:26" s="41" customFormat="1" x14ac:dyDescent="0.25">
      <c r="A214" s="74" t="s">
        <v>180</v>
      </c>
      <c r="B214" s="75"/>
      <c r="C214" s="75"/>
      <c r="D214" s="75"/>
      <c r="E214" s="75"/>
      <c r="F214" s="75"/>
      <c r="G214" s="75"/>
      <c r="H214" s="75"/>
      <c r="I214" s="75"/>
      <c r="J214" s="75"/>
      <c r="K214" s="75"/>
      <c r="L214" s="75"/>
      <c r="M214" s="75"/>
      <c r="N214" s="75"/>
      <c r="O214" s="75"/>
      <c r="P214" s="75"/>
    </row>
  </sheetData>
  <sheetProtection selectLockedCells="1"/>
  <mergeCells count="14">
    <mergeCell ref="A214:P214"/>
    <mergeCell ref="A212:G212"/>
    <mergeCell ref="A213:P213"/>
    <mergeCell ref="A207:P207"/>
    <mergeCell ref="A208:P208"/>
    <mergeCell ref="A209:P209"/>
    <mergeCell ref="A210:P210"/>
    <mergeCell ref="A205:G205"/>
    <mergeCell ref="K6:M6"/>
    <mergeCell ref="A201:G201"/>
    <mergeCell ref="C30:Z30"/>
    <mergeCell ref="A199:P199"/>
    <mergeCell ref="A198:P198"/>
    <mergeCell ref="B203:P203"/>
  </mergeCells>
  <phoneticPr fontId="2" type="noConversion"/>
  <dataValidations count="2">
    <dataValidation type="list" allowBlank="1" showInputMessage="1" showErrorMessage="1" sqref="N6">
      <formula1>$B$31:$B$193</formula1>
    </dataValidation>
    <dataValidation type="list" allowBlank="1" showInputMessage="1" showErrorMessage="1" sqref="K6:M6">
      <formula1>$A$31:$A$193</formula1>
    </dataValidation>
  </dataValidations>
  <hyperlinks>
    <hyperlink ref="A199:P199" r:id="rId1" display="Available at: http://faostat3.fao.org/home/E"/>
    <hyperlink ref="A214" r:id="rId2"/>
  </hyperlinks>
  <pageMargins left="0.54" right="0.59" top="0.5" bottom="0.5" header="0.5" footer="0.5"/>
  <pageSetup orientation="landscape" r:id="rId3"/>
  <headerFooter alignWithMargins="0"/>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United Nations</dc:creator>
  <cp:lastModifiedBy>Marcus Newbury</cp:lastModifiedBy>
  <cp:lastPrinted>2011-01-21T17:07:02Z</cp:lastPrinted>
  <dcterms:created xsi:type="dcterms:W3CDTF">2009-07-30T16:35:35Z</dcterms:created>
  <dcterms:modified xsi:type="dcterms:W3CDTF">2016-02-10T16:11:18Z</dcterms:modified>
</cp:coreProperties>
</file>